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coresheet" sheetId="1" r:id="rId1"/>
    <sheet name="SortLookup" sheetId="2" r:id="rId2"/>
    <sheet name="Help" sheetId="3" r:id="rId3"/>
  </sheets>
  <definedNames>
    <definedName name="_xlnm.Print_Area">'Scoresheet'!$A$1:$DI$62</definedName>
  </definedNames>
  <calcPr fullCalcOnLoad="1"/>
</workbook>
</file>

<file path=xl/sharedStrings.xml><?xml version="1.0" encoding="utf-8"?>
<sst xmlns="http://schemas.openxmlformats.org/spreadsheetml/2006/main" count="244" uniqueCount="109">
  <si>
    <t>Bob Rogan</t>
  </si>
  <si>
    <t>Total Match Score</t>
  </si>
  <si>
    <t>Stage Raw Time</t>
  </si>
  <si>
    <t xml:space="preserve">1. Unprotect the scoring worksheet using Tools-&gt;Protection-&gt;Unprotect Sheet. </t>
  </si>
  <si>
    <t>The Match Ranking and Match Promotion features (columns G and H) won't work properly until you have sorted your results by Division, Class, and Total Match Score.</t>
  </si>
  <si>
    <t>Rank?</t>
  </si>
  <si>
    <t>9. Re-protect the worksheet using Tools-&gt;Protection-&gt;Protect Sheet. Uncheck all boxes, except for "Select unlocked cells."</t>
  </si>
  <si>
    <t>7. In most cases, you will want to select Ascending order in all three radio buttons.</t>
  </si>
  <si>
    <t>MA</t>
  </si>
  <si>
    <t>Tot Pts Dn/2</t>
  </si>
  <si>
    <t>UN</t>
  </si>
  <si>
    <t xml:space="preserve">8. Re-protect the worksheet using Tools-&gt;Protection-&gt;Protect Sheet. Uncheck all boxes, except for "Select unlocked cells." </t>
  </si>
  <si>
    <t>MM</t>
  </si>
  <si>
    <t>EX</t>
  </si>
  <si>
    <t>Pen Sec</t>
  </si>
  <si>
    <t>Competitor</t>
  </si>
  <si>
    <t>Dave Woods</t>
  </si>
  <si>
    <t>A three-column sort on the division sort key first, class sort key next, and total match score third will yield a properly-ordered report.</t>
  </si>
  <si>
    <t>Sort Div</t>
  </si>
  <si>
    <t>Class</t>
  </si>
  <si>
    <t>Str 6 Raw Time</t>
  </si>
  <si>
    <t>Darell Duttry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</si>
  <si>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</si>
  <si>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NV</t>
  </si>
  <si>
    <t>Larry Duttry</t>
  </si>
  <si>
    <t>Table used to convert IDPA Divisions and classes into numeric sort keys.</t>
  </si>
  <si>
    <t>Stage 1</t>
  </si>
  <si>
    <t>Stage 2</t>
  </si>
  <si>
    <t>Gene Villella</t>
  </si>
  <si>
    <t>Stage 3</t>
  </si>
  <si>
    <t>Stage 4</t>
  </si>
  <si>
    <t>Stage 5</t>
  </si>
  <si>
    <t>Stage 6</t>
  </si>
  <si>
    <t>(Remember to add the equal sign at the beginning of this formula!)</t>
  </si>
  <si>
    <t>Stage 7</t>
  </si>
  <si>
    <t>3. Return to the scoring worksheet.</t>
  </si>
  <si>
    <t>CDP</t>
  </si>
  <si>
    <t>Stage 8</t>
  </si>
  <si>
    <t>The sort keys can then be used with the total match scores to produce a sort by score within division and class.</t>
  </si>
  <si>
    <t>Name (Last, First)</t>
  </si>
  <si>
    <t>Herb Barnickel</t>
  </si>
  <si>
    <t>FTN</t>
  </si>
  <si>
    <t>Str 7 Raw Time</t>
  </si>
  <si>
    <t>n</t>
  </si>
  <si>
    <t>Rick Brecht</t>
  </si>
  <si>
    <t>Spl Cat</t>
  </si>
  <si>
    <t>5. Left-click and select the cell at location H3.</t>
  </si>
  <si>
    <t>8. Click OK to sort your match results.</t>
  </si>
  <si>
    <t>Pts Dn/2</t>
  </si>
  <si>
    <t>Str 1 Raw Time</t>
  </si>
  <si>
    <t xml:space="preserve">6. Place the cursor on the little black box that appears at the bottom right of cell H3. </t>
  </si>
  <si>
    <t>3. Select Data-&gt;Sort</t>
  </si>
  <si>
    <t>Jim Maletto</t>
  </si>
  <si>
    <t>PE</t>
  </si>
  <si>
    <t>SSP</t>
  </si>
  <si>
    <t>Pts Dn</t>
  </si>
  <si>
    <t>SSR</t>
  </si>
  <si>
    <t>Adam Ginther</t>
  </si>
  <si>
    <t>2. Select this Help worksheet, and copy the formula below.</t>
  </si>
  <si>
    <t xml:space="preserve">7. Press and hold the left mouse button, and drag the little black box all the way down to the last active row of your spreadsheet. </t>
  </si>
  <si>
    <t>4. In the Sort By box, select Sort Div.</t>
  </si>
  <si>
    <t>Then his or her class is looked up in the lower table and converted to a number.</t>
  </si>
  <si>
    <t>Entry #</t>
  </si>
  <si>
    <t>Str 3 Raw Time</t>
  </si>
  <si>
    <t>Tot Pts Dn</t>
  </si>
  <si>
    <t>Match Totals</t>
  </si>
  <si>
    <t>If you delete rows in the scoring spreadsheet, and column H "blows up" with #REF! errors, replace the formulas in column H:</t>
  </si>
  <si>
    <t>FTDR</t>
  </si>
  <si>
    <t>Str 4 Raw Time</t>
  </si>
  <si>
    <t>Str 2 Raw Time</t>
  </si>
  <si>
    <t>5. In the first Then By box, select Sort Class.</t>
  </si>
  <si>
    <t>Invalid Shooter Class entered on spreadsheet!</t>
  </si>
  <si>
    <t>Ray Imhof</t>
  </si>
  <si>
    <t>Promote?</t>
  </si>
  <si>
    <t>HNS</t>
  </si>
  <si>
    <t>This table is used to look up IDPA Classes using the numeric Class Sort Key value for purposes of promotions at sanctioned matches.</t>
  </si>
  <si>
    <t>Sort Class</t>
  </si>
  <si>
    <t>Total Stage Score</t>
  </si>
  <si>
    <t>Jim Hickey</t>
  </si>
  <si>
    <t>Columns I and J (Sort Div and Sort Class) are provided to allow a quick, three-column sort for final match results.</t>
  </si>
  <si>
    <t>Paul Day</t>
  </si>
  <si>
    <t>ESR</t>
  </si>
  <si>
    <t>Bob Gnan</t>
  </si>
  <si>
    <t>Div</t>
  </si>
  <si>
    <t>ESP</t>
  </si>
  <si>
    <t>6. In the second Then By box, select Total Match Score.</t>
  </si>
  <si>
    <t>The shooter's division is looked up in the upper table and converted to anumber.</t>
  </si>
  <si>
    <t>Mike Newell</t>
  </si>
  <si>
    <t>Tot Raw Time</t>
  </si>
  <si>
    <t>Ed Novak</t>
  </si>
  <si>
    <t>Bob Shaffer</t>
  </si>
  <si>
    <t>Help and instructions for this spreadsheet are available on the CCIDPA web site at http://www.ccidpa.org/scoring/spreadsheets.html</t>
  </si>
  <si>
    <t>IDPA #</t>
  </si>
  <si>
    <t>Tot Pen Time</t>
  </si>
  <si>
    <t>SS</t>
  </si>
  <si>
    <t>Str 5 Raw Time</t>
  </si>
  <si>
    <t>Brian Wakefield</t>
  </si>
  <si>
    <t>Sort Keys</t>
  </si>
  <si>
    <t>Bob Dinger</t>
  </si>
  <si>
    <t>4. Paste the copied formula into cell H3, and add an equal sign to the beginning of it.</t>
  </si>
  <si>
    <t>IDPA Match Scoring Spreadsheet Sort Key lookup table</t>
  </si>
  <si>
    <t>Jerry Williams</t>
  </si>
  <si>
    <t>Jared Shaffer</t>
  </si>
  <si>
    <t>Joe Wortman</t>
  </si>
  <si>
    <t>2. Select any cell in the spreadsheet.</t>
  </si>
  <si>
    <t>####</t>
  </si>
  <si>
    <t>##</t>
  </si>
  <si>
    <t>Keith Porco *(DNF)*</t>
  </si>
  <si>
    <t>Keith Van Horn *(DNF)*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</si>
</sst>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2" fillId="33" borderId="17" xfId="0" applyNumberFormat="1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1" fillId="33" borderId="18" xfId="0" applyNumberFormat="1" applyFont="1" applyFill="1" applyBorder="1" applyAlignment="1">
      <alignment horizontal="center" wrapText="1"/>
    </xf>
    <xf numFmtId="0" fontId="1" fillId="33" borderId="19" xfId="0" applyNumberFormat="1" applyFont="1" applyFill="1" applyBorder="1" applyAlignment="1">
      <alignment horizontal="center" wrapText="1"/>
    </xf>
    <xf numFmtId="0" fontId="1" fillId="33" borderId="20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Alignment="1">
      <alignment horizontal="left" vertical="center"/>
    </xf>
    <xf numFmtId="0" fontId="3" fillId="34" borderId="0" xfId="0" applyNumberFormat="1" applyFont="1" applyFill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3" fillId="34" borderId="16" xfId="0" applyNumberFormat="1" applyFont="1" applyFill="1" applyBorder="1" applyAlignment="1">
      <alignment horizontal="right" vertical="center"/>
    </xf>
    <xf numFmtId="1" fontId="3" fillId="34" borderId="16" xfId="0" applyNumberFormat="1" applyFont="1" applyFill="1" applyBorder="1" applyAlignment="1">
      <alignment horizontal="right" vertical="center"/>
    </xf>
    <xf numFmtId="164" fontId="3" fillId="34" borderId="16" xfId="0" applyNumberFormat="1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right" vertical="center"/>
    </xf>
    <xf numFmtId="2" fontId="3" fillId="34" borderId="0" xfId="0" applyNumberFormat="1" applyFont="1" applyFill="1" applyAlignment="1">
      <alignment horizontal="right" vertical="center"/>
    </xf>
    <xf numFmtId="1" fontId="3" fillId="34" borderId="0" xfId="0" applyNumberFormat="1" applyFont="1" applyFill="1" applyAlignment="1">
      <alignment horizontal="right" vertical="center"/>
    </xf>
    <xf numFmtId="1" fontId="3" fillId="34" borderId="15" xfId="0" applyNumberFormat="1" applyFont="1" applyFill="1" applyBorder="1" applyAlignment="1">
      <alignment horizontal="right" vertical="center"/>
    </xf>
    <xf numFmtId="164" fontId="3" fillId="34" borderId="0" xfId="0" applyNumberFormat="1" applyFont="1" applyFill="1" applyAlignment="1">
      <alignment horizontal="right" vertical="center"/>
    </xf>
    <xf numFmtId="2" fontId="1" fillId="34" borderId="15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3" fillId="35" borderId="14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Alignment="1">
      <alignment horizontal="left" vertical="center"/>
    </xf>
    <xf numFmtId="0" fontId="3" fillId="35" borderId="0" xfId="0" applyNumberFormat="1" applyFont="1" applyFill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right" vertical="center"/>
    </xf>
    <xf numFmtId="2" fontId="3" fillId="35" borderId="16" xfId="0" applyNumberFormat="1" applyFont="1" applyFill="1" applyBorder="1" applyAlignment="1">
      <alignment horizontal="right" vertical="center"/>
    </xf>
    <xf numFmtId="1" fontId="3" fillId="35" borderId="16" xfId="0" applyNumberFormat="1" applyFont="1" applyFill="1" applyBorder="1" applyAlignment="1">
      <alignment horizontal="right" vertical="center"/>
    </xf>
    <xf numFmtId="164" fontId="3" fillId="35" borderId="16" xfId="0" applyNumberFormat="1" applyFont="1" applyFill="1" applyBorder="1" applyAlignment="1">
      <alignment horizontal="right" vertical="center"/>
    </xf>
    <xf numFmtId="2" fontId="3" fillId="35" borderId="14" xfId="0" applyNumberFormat="1" applyFont="1" applyFill="1" applyBorder="1" applyAlignment="1">
      <alignment horizontal="right" vertical="center"/>
    </xf>
    <xf numFmtId="2" fontId="3" fillId="35" borderId="0" xfId="0" applyNumberFormat="1" applyFont="1" applyFill="1" applyAlignment="1">
      <alignment horizontal="right" vertical="center"/>
    </xf>
    <xf numFmtId="1" fontId="3" fillId="35" borderId="0" xfId="0" applyNumberFormat="1" applyFont="1" applyFill="1" applyAlignment="1">
      <alignment horizontal="right" vertical="center"/>
    </xf>
    <xf numFmtId="1" fontId="3" fillId="35" borderId="15" xfId="0" applyNumberFormat="1" applyFont="1" applyFill="1" applyBorder="1" applyAlignment="1">
      <alignment horizontal="right" vertical="center"/>
    </xf>
    <xf numFmtId="164" fontId="3" fillId="35" borderId="0" xfId="0" applyNumberFormat="1" applyFont="1" applyFill="1" applyAlignment="1">
      <alignment horizontal="right" vertical="center"/>
    </xf>
    <xf numFmtId="2" fontId="1" fillId="35" borderId="15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1" fillId="33" borderId="17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64" sqref="K64"/>
    </sheetView>
  </sheetViews>
  <sheetFormatPr defaultColWidth="0" defaultRowHeight="12.75" customHeight="1"/>
  <cols>
    <col min="1" max="1" width="7.8515625" style="0" customWidth="1"/>
    <col min="2" max="2" width="27.140625" style="0" customWidth="1"/>
    <col min="3" max="3" width="7.28125" style="0" hidden="1" customWidth="1"/>
    <col min="4" max="4" width="6.00390625" style="0" hidden="1" customWidth="1"/>
    <col min="5" max="5" width="5.140625" style="0" customWidth="1"/>
    <col min="6" max="6" width="6.00390625" style="0" customWidth="1"/>
    <col min="7" max="8" width="4.140625" style="0" hidden="1" customWidth="1"/>
    <col min="9" max="10" width="2.140625" style="0" hidden="1" customWidth="1"/>
    <col min="11" max="11" width="9.00390625" style="0" customWidth="1"/>
    <col min="12" max="12" width="8.00390625" style="0" customWidth="1"/>
    <col min="13" max="13" width="5.57421875" style="0" customWidth="1"/>
    <col min="14" max="14" width="5.8515625" style="0" customWidth="1"/>
    <col min="15" max="15" width="5.28125" style="0" customWidth="1"/>
    <col min="16" max="16" width="5.8515625" style="0" customWidth="1"/>
    <col min="17" max="22" width="5.8515625" style="0" hidden="1" customWidth="1"/>
    <col min="23" max="23" width="4.140625" style="0" customWidth="1"/>
    <col min="24" max="26" width="2.421875" style="0" customWidth="1"/>
    <col min="27" max="27" width="3.7109375" style="0" customWidth="1"/>
    <col min="28" max="28" width="7.140625" style="0" customWidth="1"/>
    <col min="29" max="29" width="4.8515625" style="0" customWidth="1"/>
    <col min="30" max="30" width="4.57421875" style="0" customWidth="1"/>
    <col min="31" max="31" width="7.421875" style="0" customWidth="1"/>
    <col min="32" max="32" width="5.8515625" style="0" customWidth="1"/>
    <col min="33" max="35" width="5.8515625" style="0" hidden="1" customWidth="1"/>
    <col min="36" max="36" width="4.140625" style="0" customWidth="1"/>
    <col min="37" max="39" width="2.421875" style="0" customWidth="1"/>
    <col min="40" max="40" width="3.7109375" style="0" customWidth="1"/>
    <col min="41" max="41" width="7.00390625" style="0" customWidth="1"/>
    <col min="42" max="42" width="4.8515625" style="0" customWidth="1"/>
    <col min="43" max="43" width="4.57421875" style="0" customWidth="1"/>
    <col min="44" max="44" width="7.00390625" style="0" customWidth="1"/>
    <col min="45" max="46" width="5.8515625" style="0" customWidth="1"/>
    <col min="47" max="47" width="5.8515625" style="0" hidden="1" customWidth="1"/>
    <col min="48" max="48" width="4.140625" style="0" customWidth="1"/>
    <col min="49" max="51" width="2.421875" style="0" customWidth="1"/>
    <col min="52" max="52" width="3.7109375" style="0" customWidth="1"/>
    <col min="53" max="53" width="7.00390625" style="0" customWidth="1"/>
    <col min="54" max="54" width="4.8515625" style="0" customWidth="1"/>
    <col min="55" max="55" width="4.57421875" style="0" customWidth="1"/>
    <col min="56" max="56" width="7.00390625" style="0" customWidth="1"/>
    <col min="57" max="57" width="5.8515625" style="0" customWidth="1"/>
    <col min="58" max="59" width="5.8515625" style="0" hidden="1" customWidth="1"/>
    <col min="60" max="60" width="4.140625" style="0" customWidth="1"/>
    <col min="61" max="63" width="2.421875" style="0" customWidth="1"/>
    <col min="64" max="64" width="3.7109375" style="0" customWidth="1"/>
    <col min="65" max="65" width="7.00390625" style="0" customWidth="1"/>
    <col min="66" max="66" width="4.8515625" style="0" customWidth="1"/>
    <col min="67" max="67" width="4.57421875" style="0" customWidth="1"/>
    <col min="68" max="68" width="7.00390625" style="0" customWidth="1"/>
    <col min="69" max="71" width="5.8515625" style="0" hidden="1" customWidth="1"/>
    <col min="72" max="72" width="4.140625" style="0" hidden="1" customWidth="1"/>
    <col min="73" max="75" width="2.421875" style="0" hidden="1" customWidth="1"/>
    <col min="76" max="76" width="3.7109375" style="0" hidden="1" customWidth="1"/>
    <col min="77" max="77" width="7.00390625" style="0" hidden="1" customWidth="1"/>
    <col min="78" max="78" width="4.8515625" style="0" hidden="1" customWidth="1"/>
    <col min="79" max="79" width="4.57421875" style="0" hidden="1" customWidth="1"/>
    <col min="80" max="80" width="7.00390625" style="0" hidden="1" customWidth="1"/>
    <col min="81" max="82" width="5.8515625" style="0" hidden="1" customWidth="1"/>
    <col min="83" max="83" width="4.140625" style="0" hidden="1" customWidth="1"/>
    <col min="84" max="86" width="2.421875" style="0" hidden="1" customWidth="1"/>
    <col min="87" max="87" width="3.7109375" style="0" hidden="1" customWidth="1"/>
    <col min="88" max="88" width="7.00390625" style="0" hidden="1" customWidth="1"/>
    <col min="89" max="89" width="4.8515625" style="0" hidden="1" customWidth="1"/>
    <col min="90" max="90" width="4.57421875" style="0" hidden="1" customWidth="1"/>
    <col min="91" max="91" width="7.00390625" style="0" hidden="1" customWidth="1"/>
    <col min="92" max="93" width="5.8515625" style="0" hidden="1" customWidth="1"/>
    <col min="94" max="94" width="4.140625" style="0" hidden="1" customWidth="1"/>
    <col min="95" max="97" width="2.421875" style="0" hidden="1" customWidth="1"/>
    <col min="98" max="98" width="3.7109375" style="0" hidden="1" customWidth="1"/>
    <col min="99" max="99" width="7.00390625" style="0" hidden="1" customWidth="1"/>
    <col min="100" max="100" width="4.8515625" style="0" hidden="1" customWidth="1"/>
    <col min="101" max="101" width="4.57421875" style="0" hidden="1" customWidth="1"/>
    <col min="102" max="102" width="7.00390625" style="0" hidden="1" customWidth="1"/>
    <col min="103" max="104" width="5.8515625" style="0" hidden="1" customWidth="1"/>
    <col min="105" max="105" width="4.140625" style="0" hidden="1" customWidth="1"/>
    <col min="106" max="108" width="2.421875" style="0" hidden="1" customWidth="1"/>
    <col min="109" max="109" width="3.7109375" style="0" hidden="1" customWidth="1"/>
    <col min="110" max="110" width="7.00390625" style="0" hidden="1" customWidth="1"/>
    <col min="111" max="111" width="4.8515625" style="0" hidden="1" customWidth="1"/>
    <col min="112" max="112" width="4.57421875" style="0" hidden="1" customWidth="1"/>
    <col min="113" max="113" width="7.00390625" style="0" hidden="1" customWidth="1"/>
    <col min="114" max="16384" width="0" style="0" hidden="1" customWidth="1"/>
  </cols>
  <sheetData>
    <row r="1" spans="1:113" s="43" customFormat="1" ht="33.75">
      <c r="A1" s="87" t="s">
        <v>15</v>
      </c>
      <c r="B1" s="87"/>
      <c r="C1" s="87"/>
      <c r="D1" s="87"/>
      <c r="E1" s="87"/>
      <c r="F1" s="87"/>
      <c r="G1" s="42" t="s">
        <v>5</v>
      </c>
      <c r="H1" s="42" t="s">
        <v>73</v>
      </c>
      <c r="I1" s="88" t="s">
        <v>97</v>
      </c>
      <c r="J1" s="88"/>
      <c r="K1" s="87" t="s">
        <v>65</v>
      </c>
      <c r="L1" s="89"/>
      <c r="M1" s="89"/>
      <c r="N1" s="89"/>
      <c r="O1" s="90"/>
      <c r="P1" s="87" t="s">
        <v>26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 t="s">
        <v>27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 t="s">
        <v>29</v>
      </c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 t="s">
        <v>30</v>
      </c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 t="s">
        <v>31</v>
      </c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 t="s">
        <v>32</v>
      </c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 t="s">
        <v>34</v>
      </c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 t="s">
        <v>37</v>
      </c>
      <c r="CZ1" s="87"/>
      <c r="DA1" s="87"/>
      <c r="DB1" s="87"/>
      <c r="DC1" s="87"/>
      <c r="DD1" s="87"/>
      <c r="DE1" s="87"/>
      <c r="DF1" s="87"/>
      <c r="DG1" s="87"/>
      <c r="DH1" s="87"/>
      <c r="DI1" s="87"/>
    </row>
    <row r="2" spans="1:113" s="43" customFormat="1" ht="38.25">
      <c r="A2" s="44" t="s">
        <v>62</v>
      </c>
      <c r="B2" s="45" t="s">
        <v>39</v>
      </c>
      <c r="C2" s="45" t="s">
        <v>92</v>
      </c>
      <c r="D2" s="45" t="s">
        <v>45</v>
      </c>
      <c r="E2" s="45" t="s">
        <v>83</v>
      </c>
      <c r="F2" s="46" t="s">
        <v>19</v>
      </c>
      <c r="G2" s="47" t="s">
        <v>43</v>
      </c>
      <c r="H2" s="47" t="s">
        <v>43</v>
      </c>
      <c r="I2" s="48" t="s">
        <v>18</v>
      </c>
      <c r="J2" s="49" t="s">
        <v>76</v>
      </c>
      <c r="K2" s="50" t="s">
        <v>1</v>
      </c>
      <c r="L2" s="50" t="s">
        <v>88</v>
      </c>
      <c r="M2" s="50" t="s">
        <v>93</v>
      </c>
      <c r="N2" s="50" t="s">
        <v>9</v>
      </c>
      <c r="O2" s="50" t="s">
        <v>64</v>
      </c>
      <c r="P2" s="44" t="s">
        <v>49</v>
      </c>
      <c r="Q2" s="45" t="s">
        <v>69</v>
      </c>
      <c r="R2" s="45" t="s">
        <v>63</v>
      </c>
      <c r="S2" s="45" t="s">
        <v>68</v>
      </c>
      <c r="T2" s="45" t="s">
        <v>95</v>
      </c>
      <c r="U2" s="45" t="s">
        <v>20</v>
      </c>
      <c r="V2" s="45" t="s">
        <v>42</v>
      </c>
      <c r="W2" s="45" t="s">
        <v>55</v>
      </c>
      <c r="X2" s="45" t="s">
        <v>53</v>
      </c>
      <c r="Y2" s="45" t="s">
        <v>41</v>
      </c>
      <c r="Z2" s="45" t="s">
        <v>74</v>
      </c>
      <c r="AA2" s="46" t="s">
        <v>67</v>
      </c>
      <c r="AB2" s="44" t="s">
        <v>2</v>
      </c>
      <c r="AC2" s="45" t="s">
        <v>48</v>
      </c>
      <c r="AD2" s="45" t="s">
        <v>14</v>
      </c>
      <c r="AE2" s="46" t="s">
        <v>77</v>
      </c>
      <c r="AF2" s="44" t="s">
        <v>49</v>
      </c>
      <c r="AG2" s="45" t="s">
        <v>69</v>
      </c>
      <c r="AH2" s="45" t="s">
        <v>63</v>
      </c>
      <c r="AI2" s="45" t="s">
        <v>68</v>
      </c>
      <c r="AJ2" s="45" t="s">
        <v>55</v>
      </c>
      <c r="AK2" s="45" t="s">
        <v>53</v>
      </c>
      <c r="AL2" s="45" t="s">
        <v>41</v>
      </c>
      <c r="AM2" s="45" t="s">
        <v>74</v>
      </c>
      <c r="AN2" s="46" t="s">
        <v>67</v>
      </c>
      <c r="AO2" s="44" t="s">
        <v>2</v>
      </c>
      <c r="AP2" s="45" t="s">
        <v>48</v>
      </c>
      <c r="AQ2" s="45" t="s">
        <v>14</v>
      </c>
      <c r="AR2" s="46" t="s">
        <v>77</v>
      </c>
      <c r="AS2" s="44" t="s">
        <v>49</v>
      </c>
      <c r="AT2" s="45" t="s">
        <v>69</v>
      </c>
      <c r="AU2" s="45" t="s">
        <v>63</v>
      </c>
      <c r="AV2" s="45" t="s">
        <v>55</v>
      </c>
      <c r="AW2" s="45" t="s">
        <v>53</v>
      </c>
      <c r="AX2" s="45" t="s">
        <v>41</v>
      </c>
      <c r="AY2" s="45" t="s">
        <v>74</v>
      </c>
      <c r="AZ2" s="46" t="s">
        <v>67</v>
      </c>
      <c r="BA2" s="44" t="s">
        <v>2</v>
      </c>
      <c r="BB2" s="45" t="s">
        <v>48</v>
      </c>
      <c r="BC2" s="45" t="s">
        <v>14</v>
      </c>
      <c r="BD2" s="46" t="s">
        <v>77</v>
      </c>
      <c r="BE2" s="44" t="s">
        <v>49</v>
      </c>
      <c r="BF2" s="45" t="s">
        <v>69</v>
      </c>
      <c r="BG2" s="45" t="s">
        <v>63</v>
      </c>
      <c r="BH2" s="45" t="s">
        <v>55</v>
      </c>
      <c r="BI2" s="45" t="s">
        <v>53</v>
      </c>
      <c r="BJ2" s="45" t="s">
        <v>41</v>
      </c>
      <c r="BK2" s="45" t="s">
        <v>74</v>
      </c>
      <c r="BL2" s="46" t="s">
        <v>67</v>
      </c>
      <c r="BM2" s="44" t="s">
        <v>2</v>
      </c>
      <c r="BN2" s="45" t="s">
        <v>48</v>
      </c>
      <c r="BO2" s="45" t="s">
        <v>14</v>
      </c>
      <c r="BP2" s="46" t="s">
        <v>77</v>
      </c>
      <c r="BQ2" s="44" t="s">
        <v>49</v>
      </c>
      <c r="BR2" s="45" t="s">
        <v>69</v>
      </c>
      <c r="BS2" s="45" t="s">
        <v>63</v>
      </c>
      <c r="BT2" s="45" t="s">
        <v>55</v>
      </c>
      <c r="BU2" s="45" t="s">
        <v>53</v>
      </c>
      <c r="BV2" s="45" t="s">
        <v>41</v>
      </c>
      <c r="BW2" s="45" t="s">
        <v>74</v>
      </c>
      <c r="BX2" s="46" t="s">
        <v>67</v>
      </c>
      <c r="BY2" s="44" t="s">
        <v>2</v>
      </c>
      <c r="BZ2" s="45" t="s">
        <v>48</v>
      </c>
      <c r="CA2" s="45" t="s">
        <v>14</v>
      </c>
      <c r="CB2" s="46" t="s">
        <v>77</v>
      </c>
      <c r="CC2" s="44" t="s">
        <v>49</v>
      </c>
      <c r="CD2" s="45" t="s">
        <v>69</v>
      </c>
      <c r="CE2" s="45" t="s">
        <v>55</v>
      </c>
      <c r="CF2" s="45" t="s">
        <v>53</v>
      </c>
      <c r="CG2" s="45" t="s">
        <v>41</v>
      </c>
      <c r="CH2" s="45" t="s">
        <v>74</v>
      </c>
      <c r="CI2" s="46" t="s">
        <v>67</v>
      </c>
      <c r="CJ2" s="44" t="s">
        <v>2</v>
      </c>
      <c r="CK2" s="45" t="s">
        <v>48</v>
      </c>
      <c r="CL2" s="45" t="s">
        <v>14</v>
      </c>
      <c r="CM2" s="46" t="s">
        <v>77</v>
      </c>
      <c r="CN2" s="44" t="s">
        <v>49</v>
      </c>
      <c r="CO2" s="45" t="s">
        <v>69</v>
      </c>
      <c r="CP2" s="45" t="s">
        <v>55</v>
      </c>
      <c r="CQ2" s="45" t="s">
        <v>53</v>
      </c>
      <c r="CR2" s="45" t="s">
        <v>41</v>
      </c>
      <c r="CS2" s="45" t="s">
        <v>74</v>
      </c>
      <c r="CT2" s="46" t="s">
        <v>67</v>
      </c>
      <c r="CU2" s="44" t="s">
        <v>2</v>
      </c>
      <c r="CV2" s="45" t="s">
        <v>48</v>
      </c>
      <c r="CW2" s="45" t="s">
        <v>14</v>
      </c>
      <c r="CX2" s="46" t="s">
        <v>77</v>
      </c>
      <c r="CY2" s="44" t="s">
        <v>49</v>
      </c>
      <c r="CZ2" s="45" t="s">
        <v>69</v>
      </c>
      <c r="DA2" s="45" t="s">
        <v>55</v>
      </c>
      <c r="DB2" s="45" t="s">
        <v>53</v>
      </c>
      <c r="DC2" s="45" t="s">
        <v>41</v>
      </c>
      <c r="DD2" s="45" t="s">
        <v>74</v>
      </c>
      <c r="DE2" s="46" t="s">
        <v>67</v>
      </c>
      <c r="DF2" s="44" t="s">
        <v>2</v>
      </c>
      <c r="DG2" s="45" t="s">
        <v>48</v>
      </c>
      <c r="DH2" s="45" t="s">
        <v>14</v>
      </c>
      <c r="DI2" s="46" t="s">
        <v>77</v>
      </c>
    </row>
    <row r="3" spans="1:113" ht="12.75" customHeight="1">
      <c r="A3" s="1">
        <v>1</v>
      </c>
      <c r="B3" s="2" t="s">
        <v>87</v>
      </c>
      <c r="C3" s="2"/>
      <c r="D3" s="3"/>
      <c r="E3" s="3" t="s">
        <v>36</v>
      </c>
      <c r="F3" s="4" t="s">
        <v>12</v>
      </c>
      <c r="G3" s="5">
        <f>IF(AND(OR(($G$2="Y"),($H$2="Y")),(I3&lt;5),(J3&lt;5)),IF(AND((I3=I2),(J3=J2)),(G2+1),1),"")</f>
      </c>
      <c r="H3" s="5">
        <f>IF(AND(($H$2="Y"),(J3&gt;0),OR(AND((G3=1),(G14=10)),AND((G3=2),(G28=20)),AND((G3=3),(G40=30)),AND((G3=4),(G49=40)),AND((G3=5),(G58=50)),AND((G3=6),(G67=60)),AND((G3=7),(G76=70)),AND((G3=8),(G85=80)),AND((G3=9),(G94=90)),AND((G3=10),(G103=100)))),VLOOKUP((J3-1),SortLookup!$A$13:$B$16,2,0),"")</f>
      </c>
      <c r="I3" s="6">
        <f>IF(ISNA(VLOOKUP(E3,SortLookup!$A$1:$B$5,2,0))," ",VLOOKUP(E3,SortLookup!$A$1:$B$5,2,0))</f>
        <v>2</v>
      </c>
      <c r="J3" s="7">
        <f>IF(ISNA(VLOOKUP(F3,SortLookup!$A$7:$B$11,2,0))," ",VLOOKUP(F3,SortLookup!$A$7:$B$11,2,0))</f>
        <v>3</v>
      </c>
      <c r="K3" s="8">
        <f>(L3+M3)+N3</f>
        <v>73.71</v>
      </c>
      <c r="L3" s="9">
        <f>((((((AB3+AO3)+BA3)+BM3)+BY3)+CJ3)+CU3)+DF3</f>
        <v>59.209999999999994</v>
      </c>
      <c r="M3" s="10">
        <f>((((((AD3+AQ3)+BC3)+BO3)+CA3)+CL3)+CW3)+DH3</f>
        <v>0</v>
      </c>
      <c r="N3" s="11">
        <f>O3/2</f>
        <v>14.5</v>
      </c>
      <c r="O3" s="10">
        <f>((((((W3+AJ3)+AV3)+BH3)+BT3)+CE3)+CP3)+DA3</f>
        <v>29</v>
      </c>
      <c r="P3" s="12">
        <v>9.13</v>
      </c>
      <c r="Q3" s="13"/>
      <c r="R3" s="13"/>
      <c r="S3" s="13"/>
      <c r="T3" s="13"/>
      <c r="U3" s="13"/>
      <c r="V3" s="13"/>
      <c r="W3" s="14">
        <v>9</v>
      </c>
      <c r="X3" s="14">
        <v>0</v>
      </c>
      <c r="Y3" s="14">
        <v>0</v>
      </c>
      <c r="Z3" s="14">
        <v>0</v>
      </c>
      <c r="AA3" s="15">
        <v>0</v>
      </c>
      <c r="AB3" s="12">
        <f>(((((P3+Q3)+R3)+S3)+T3)+U3)+V3</f>
        <v>9.13</v>
      </c>
      <c r="AC3" s="16">
        <f>W3/2</f>
        <v>4.5</v>
      </c>
      <c r="AD3" s="14">
        <f>(((X3*3)+(Y3*5))+(Z3*5))+(AA3*20)</f>
        <v>0</v>
      </c>
      <c r="AE3" s="17">
        <f>(AB3+AC3)+AD3</f>
        <v>13.63</v>
      </c>
      <c r="AF3" s="12">
        <v>8.95</v>
      </c>
      <c r="AG3" s="13"/>
      <c r="AH3" s="13"/>
      <c r="AI3" s="13"/>
      <c r="AJ3" s="14">
        <v>3</v>
      </c>
      <c r="AK3" s="14"/>
      <c r="AL3" s="14"/>
      <c r="AM3" s="14"/>
      <c r="AN3" s="15"/>
      <c r="AO3" s="12">
        <f>((AF3+AG3)+AH3)+AI3</f>
        <v>8.95</v>
      </c>
      <c r="AP3" s="16">
        <f>AJ3/2</f>
        <v>1.5</v>
      </c>
      <c r="AQ3" s="14">
        <f>(((AK3*3)+(AL3*5))+(AM3*5))+(AN3*20)</f>
        <v>0</v>
      </c>
      <c r="AR3" s="17">
        <f>(AO3+AP3)+AQ3</f>
        <v>10.45</v>
      </c>
      <c r="AS3" s="12">
        <v>7.71</v>
      </c>
      <c r="AT3" s="13">
        <v>8.08</v>
      </c>
      <c r="AU3" s="13"/>
      <c r="AV3" s="14">
        <v>4</v>
      </c>
      <c r="AW3" s="14"/>
      <c r="AX3" s="14"/>
      <c r="AY3" s="14"/>
      <c r="AZ3" s="15"/>
      <c r="BA3" s="12">
        <f>(AS3+AT3)+AU3</f>
        <v>15.79</v>
      </c>
      <c r="BB3" s="16">
        <f>AV3/2</f>
        <v>2</v>
      </c>
      <c r="BC3" s="14">
        <f>(((AW3*3)+(AX3*5))+(AY3*5))+(AZ3*20)</f>
        <v>0</v>
      </c>
      <c r="BD3" s="17">
        <f>(BA3+BB3)+BC3</f>
        <v>17.79</v>
      </c>
      <c r="BE3" s="12">
        <v>25.34</v>
      </c>
      <c r="BF3" s="13"/>
      <c r="BG3" s="13"/>
      <c r="BH3" s="14">
        <v>13</v>
      </c>
      <c r="BI3" s="14"/>
      <c r="BJ3" s="14"/>
      <c r="BK3" s="14"/>
      <c r="BL3" s="15"/>
      <c r="BM3" s="12">
        <f>(BE3+BF3)+BG3</f>
        <v>25.34</v>
      </c>
      <c r="BN3" s="16">
        <f>BH3/2</f>
        <v>6.5</v>
      </c>
      <c r="BO3" s="14">
        <f>(((BI3*3)+(BJ3*5))+(BK3*5))+(BL3*20)</f>
        <v>0</v>
      </c>
      <c r="BP3" s="17">
        <f>(BM3+BN3)+BO3</f>
        <v>31.84</v>
      </c>
      <c r="BQ3" s="12"/>
      <c r="BR3" s="13"/>
      <c r="BS3" s="13"/>
      <c r="BT3" s="14"/>
      <c r="BU3" s="14"/>
      <c r="BV3" s="14"/>
      <c r="BW3" s="14"/>
      <c r="BX3" s="15"/>
      <c r="BY3" s="12">
        <f>(BQ3+BR3)+BS3</f>
        <v>0</v>
      </c>
      <c r="BZ3" s="16">
        <f>BT3/2</f>
        <v>0</v>
      </c>
      <c r="CA3" s="14">
        <f>(((BU3*3)+(BV3*5))+(BW3*5))+(BX3*20)</f>
        <v>0</v>
      </c>
      <c r="CB3" s="17">
        <f>(BY3+BZ3)+CA3</f>
        <v>0</v>
      </c>
      <c r="CC3" s="12"/>
      <c r="CD3" s="13"/>
      <c r="CE3" s="14"/>
      <c r="CF3" s="14"/>
      <c r="CG3" s="14"/>
      <c r="CH3" s="14"/>
      <c r="CI3" s="15"/>
      <c r="CJ3" s="12">
        <f>CC3+CD3</f>
        <v>0</v>
      </c>
      <c r="CK3" s="16">
        <f>CE3/2</f>
        <v>0</v>
      </c>
      <c r="CL3" s="14">
        <f>(((CF3*3)+(CG3*5))+(CH3*5))+(CI3*20)</f>
        <v>0</v>
      </c>
      <c r="CM3" s="17">
        <f>(CJ3+CK3)+CL3</f>
        <v>0</v>
      </c>
      <c r="CN3" s="12"/>
      <c r="CO3" s="13"/>
      <c r="CP3" s="14"/>
      <c r="CQ3" s="14"/>
      <c r="CR3" s="14"/>
      <c r="CS3" s="14"/>
      <c r="CT3" s="15"/>
      <c r="CU3" s="12">
        <f>CN3+CO3</f>
        <v>0</v>
      </c>
      <c r="CV3" s="16">
        <f>CP3/2</f>
        <v>0</v>
      </c>
      <c r="CW3" s="14">
        <f>(((CQ3*3)+(CR3*5))+(CS3*5))+(CT3*20)</f>
        <v>0</v>
      </c>
      <c r="CX3" s="17">
        <f>(CU3+CV3)+CW3</f>
        <v>0</v>
      </c>
      <c r="CY3" s="12"/>
      <c r="CZ3" s="13"/>
      <c r="DA3" s="14"/>
      <c r="DB3" s="14"/>
      <c r="DC3" s="14"/>
      <c r="DD3" s="14"/>
      <c r="DE3" s="15"/>
      <c r="DF3" s="12">
        <f>CY3+CZ3</f>
        <v>0</v>
      </c>
      <c r="DG3" s="16">
        <f>DA3/2</f>
        <v>0</v>
      </c>
      <c r="DH3" s="14">
        <f>(((DB3*3)+(DC3*5))+(DD3*5))+(DE3*20)</f>
        <v>0</v>
      </c>
      <c r="DI3" s="17">
        <f>(DF3+DG3)+DH3</f>
        <v>0</v>
      </c>
    </row>
    <row r="4" spans="1:113" ht="12.75" customHeight="1">
      <c r="A4" s="18">
        <v>9</v>
      </c>
      <c r="B4" s="19" t="s">
        <v>103</v>
      </c>
      <c r="C4" s="19"/>
      <c r="D4" s="20"/>
      <c r="E4" s="20" t="s">
        <v>36</v>
      </c>
      <c r="F4" s="21" t="s">
        <v>12</v>
      </c>
      <c r="G4" s="22">
        <f>IF(AND(OR(($G$2="Y"),($H$2="Y")),(I4&lt;5),(J4&lt;5)),IF(AND((I4=I3),(J4=J3)),(G3+1),1),"")</f>
      </c>
      <c r="H4" s="22">
        <f>IF(AND(($H$2="Y"),(J4&gt;0),OR(AND((G4=1),(G15=10)),AND((G4=2),(G29=20)),AND((G4=3),(G41=30)),AND((G4=4),(G50=40)),AND((G4=5),(G59=50)),AND((G4=6),(G68=60)),AND((G4=7),(G77=70)),AND((G4=8),(G86=80)),AND((G4=9),(G95=90)),AND((G4=10),(G104=100)))),VLOOKUP((J4-1),SortLookup!$A$13:$B$16,2,0),"")</f>
      </c>
      <c r="I4" s="23">
        <f>IF(ISNA(VLOOKUP(E4,SortLookup!$A$1:$B$5,2,0))," ",VLOOKUP(E4,SortLookup!$A$1:$B$5,2,0))</f>
        <v>2</v>
      </c>
      <c r="J4" s="24">
        <f>IF(ISNA(VLOOKUP(F4,SortLookup!$A$7:$B$11,2,0))," ",VLOOKUP(F4,SortLookup!$A$7:$B$11,2,0))</f>
        <v>3</v>
      </c>
      <c r="K4" s="25">
        <f>(L4+M4)+N4</f>
        <v>80.18</v>
      </c>
      <c r="L4" s="26">
        <f>((((((AB4+AO4)+BA4)+BM4)+BY4)+CJ4)+CU4)+DF4</f>
        <v>72.18</v>
      </c>
      <c r="M4" s="27">
        <f>((((((AD4+AQ4)+BC4)+BO4)+CA4)+CL4)+CW4)+DH4</f>
        <v>3</v>
      </c>
      <c r="N4" s="28">
        <f>O4/2</f>
        <v>5</v>
      </c>
      <c r="O4" s="27">
        <f>((((((W4+AJ4)+AV4)+BH4)+BT4)+CE4)+CP4)+DA4</f>
        <v>10</v>
      </c>
      <c r="P4" s="29">
        <v>12.65</v>
      </c>
      <c r="Q4" s="30"/>
      <c r="R4" s="30"/>
      <c r="S4" s="30"/>
      <c r="T4" s="30"/>
      <c r="U4" s="30"/>
      <c r="V4" s="30"/>
      <c r="W4" s="31">
        <v>0</v>
      </c>
      <c r="X4" s="31"/>
      <c r="Y4" s="31"/>
      <c r="Z4" s="31"/>
      <c r="AA4" s="32"/>
      <c r="AB4" s="29">
        <f>(((((P4+Q4)+R4)+S4)+T4)+U4)+V4</f>
        <v>12.65</v>
      </c>
      <c r="AC4" s="33">
        <f>W4/2</f>
        <v>0</v>
      </c>
      <c r="AD4" s="31">
        <f>(((X4*3)+(Y4*5))+(Z4*5))+(AA4*20)</f>
        <v>0</v>
      </c>
      <c r="AE4" s="34">
        <f>(AB4+AC4)+AD4</f>
        <v>12.65</v>
      </c>
      <c r="AF4" s="29">
        <v>9.91</v>
      </c>
      <c r="AG4" s="30"/>
      <c r="AH4" s="30"/>
      <c r="AI4" s="30"/>
      <c r="AJ4" s="31">
        <v>0</v>
      </c>
      <c r="AK4" s="31"/>
      <c r="AL4" s="31"/>
      <c r="AM4" s="31"/>
      <c r="AN4" s="32"/>
      <c r="AO4" s="29">
        <f>((AF4+AG4)+AH4)+AI4</f>
        <v>9.91</v>
      </c>
      <c r="AP4" s="33">
        <f>AJ4/2</f>
        <v>0</v>
      </c>
      <c r="AQ4" s="31">
        <f>(((AK4*3)+(AL4*5))+(AM4*5))+(AN4*20)</f>
        <v>0</v>
      </c>
      <c r="AR4" s="34">
        <f>(AO4+AP4)+AQ4</f>
        <v>9.91</v>
      </c>
      <c r="AS4" s="29">
        <v>8.13</v>
      </c>
      <c r="AT4" s="30">
        <v>8.11</v>
      </c>
      <c r="AU4" s="30"/>
      <c r="AV4" s="31">
        <v>4</v>
      </c>
      <c r="AW4" s="31"/>
      <c r="AX4" s="31"/>
      <c r="AY4" s="31"/>
      <c r="AZ4" s="32"/>
      <c r="BA4" s="29">
        <f>(AS4+AT4)+AU4</f>
        <v>16.240000000000002</v>
      </c>
      <c r="BB4" s="33">
        <f>AV4/2</f>
        <v>2</v>
      </c>
      <c r="BC4" s="31">
        <f>(((AW4*3)+(AX4*5))+(AY4*5))+(AZ4*20)</f>
        <v>0</v>
      </c>
      <c r="BD4" s="34">
        <f>(BA4+BB4)+BC4</f>
        <v>18.240000000000002</v>
      </c>
      <c r="BE4" s="29">
        <v>33.38</v>
      </c>
      <c r="BF4" s="30"/>
      <c r="BG4" s="30"/>
      <c r="BH4" s="31">
        <v>6</v>
      </c>
      <c r="BI4" s="31">
        <v>1</v>
      </c>
      <c r="BJ4" s="31"/>
      <c r="BK4" s="31"/>
      <c r="BL4" s="32"/>
      <c r="BM4" s="29">
        <f>(BE4+BF4)+BG4</f>
        <v>33.38</v>
      </c>
      <c r="BN4" s="33">
        <f>BH4/2</f>
        <v>3</v>
      </c>
      <c r="BO4" s="31">
        <f>(((BI4*3)+(BJ4*5))+(BK4*5))+(BL4*20)</f>
        <v>3</v>
      </c>
      <c r="BP4" s="34">
        <f>(BM4+BN4)+BO4</f>
        <v>39.38</v>
      </c>
      <c r="BQ4" s="29"/>
      <c r="BR4" s="30"/>
      <c r="BS4" s="30"/>
      <c r="BT4" s="31"/>
      <c r="BU4" s="31"/>
      <c r="BV4" s="31"/>
      <c r="BW4" s="31"/>
      <c r="BX4" s="32"/>
      <c r="BY4" s="29">
        <f>(BQ4+BR4)+BS4</f>
        <v>0</v>
      </c>
      <c r="BZ4" s="33">
        <f>BT4/2</f>
        <v>0</v>
      </c>
      <c r="CA4" s="31">
        <f>(((BU4*3)+(BV4*5))+(BW4*5))+(BX4*20)</f>
        <v>0</v>
      </c>
      <c r="CB4" s="34">
        <f>(BY4+BZ4)+CA4</f>
        <v>0</v>
      </c>
      <c r="CC4" s="29"/>
      <c r="CD4" s="30"/>
      <c r="CE4" s="31"/>
      <c r="CF4" s="31"/>
      <c r="CG4" s="31"/>
      <c r="CH4" s="31"/>
      <c r="CI4" s="32"/>
      <c r="CJ4" s="29">
        <f>CC4+CD4</f>
        <v>0</v>
      </c>
      <c r="CK4" s="33">
        <f>CE4/2</f>
        <v>0</v>
      </c>
      <c r="CL4" s="31">
        <f>(((CF4*3)+(CG4*5))+(CH4*5))+(CI4*20)</f>
        <v>0</v>
      </c>
      <c r="CM4" s="34">
        <f>(CJ4+CK4)+CL4</f>
        <v>0</v>
      </c>
      <c r="CN4" s="29"/>
      <c r="CO4" s="30"/>
      <c r="CP4" s="31"/>
      <c r="CQ4" s="31"/>
      <c r="CR4" s="31"/>
      <c r="CS4" s="31"/>
      <c r="CT4" s="32"/>
      <c r="CU4" s="29">
        <f>CN4+CO4</f>
        <v>0</v>
      </c>
      <c r="CV4" s="33">
        <f>CP4/2</f>
        <v>0</v>
      </c>
      <c r="CW4" s="31">
        <f>(((CQ4*3)+(CR4*5))+(CS4*5))+(CT4*20)</f>
        <v>0</v>
      </c>
      <c r="CX4" s="34">
        <f>(CU4+CV4)+CW4</f>
        <v>0</v>
      </c>
      <c r="CY4" s="29"/>
      <c r="CZ4" s="30"/>
      <c r="DA4" s="31"/>
      <c r="DB4" s="31"/>
      <c r="DC4" s="31"/>
      <c r="DD4" s="31"/>
      <c r="DE4" s="32"/>
      <c r="DF4" s="29">
        <f>CY4+CZ4</f>
        <v>0</v>
      </c>
      <c r="DG4" s="33">
        <f>DA4/2</f>
        <v>0</v>
      </c>
      <c r="DH4" s="31">
        <f>(((DB4*3)+(DC4*5))+(DD4*5))+(DE4*20)</f>
        <v>0</v>
      </c>
      <c r="DI4" s="34">
        <f>(DF4+DG4)+DH4</f>
        <v>0</v>
      </c>
    </row>
    <row r="5" spans="1:113" ht="12.75" customHeight="1">
      <c r="A5" s="18">
        <v>11</v>
      </c>
      <c r="B5" s="19" t="s">
        <v>101</v>
      </c>
      <c r="C5" s="19"/>
      <c r="D5" s="20"/>
      <c r="E5" s="20" t="s">
        <v>36</v>
      </c>
      <c r="F5" s="21" t="s">
        <v>12</v>
      </c>
      <c r="G5" s="22">
        <f>IF(AND(OR(($G$2="Y"),($H$2="Y")),(I5&lt;5),(J5&lt;5)),IF(AND((I5=I4),(J5=J4)),(G4+1),1),"")</f>
      </c>
      <c r="H5" s="22">
        <f>IF(AND(($H$2="Y"),(J5&gt;0),OR(AND((G5=1),(G16=10)),AND((G5=2),(G31=20)),AND((G5=3),(G42=30)),AND((G5=4),(G51=40)),AND((G5=5),(G60=50)),AND((G5=6),(G69=60)),AND((G5=7),(G78=70)),AND((G5=8),(G87=80)),AND((G5=9),(G96=90)),AND((G5=10),(G105=100)))),VLOOKUP((J5-1),SortLookup!$A$13:$B$16,2,0),"")</f>
      </c>
      <c r="I5" s="23">
        <f>IF(ISNA(VLOOKUP(E5,SortLookup!$A$1:$B$5,2,0))," ",VLOOKUP(E5,SortLookup!$A$1:$B$5,2,0))</f>
        <v>2</v>
      </c>
      <c r="J5" s="24">
        <f>IF(ISNA(VLOOKUP(F5,SortLookup!$A$7:$B$11,2,0))," ",VLOOKUP(F5,SortLookup!$A$7:$B$11,2,0))</f>
        <v>3</v>
      </c>
      <c r="K5" s="25">
        <f>(L5+M5)+N5</f>
        <v>98.51</v>
      </c>
      <c r="L5" s="26">
        <f>((((((AB5+AO5)+BA5)+BM5)+BY5)+CJ5)+CU5)+DF5</f>
        <v>92.01</v>
      </c>
      <c r="M5" s="27">
        <f>((((((AD5+AQ5)+BC5)+BO5)+CA5)+CL5)+CW5)+DH5</f>
        <v>0</v>
      </c>
      <c r="N5" s="28">
        <f>O5/2</f>
        <v>6.5</v>
      </c>
      <c r="O5" s="27">
        <f>((((((W5+AJ5)+AV5)+BH5)+BT5)+CE5)+CP5)+DA5</f>
        <v>13</v>
      </c>
      <c r="P5" s="29">
        <v>17.14</v>
      </c>
      <c r="Q5" s="30"/>
      <c r="R5" s="30"/>
      <c r="S5" s="30"/>
      <c r="T5" s="30"/>
      <c r="U5" s="30"/>
      <c r="V5" s="30"/>
      <c r="W5" s="31">
        <v>2</v>
      </c>
      <c r="X5" s="31"/>
      <c r="Y5" s="31"/>
      <c r="Z5" s="31"/>
      <c r="AA5" s="32"/>
      <c r="AB5" s="29">
        <f>(((((P5+Q5)+R5)+S5)+T5)+U5)+V5</f>
        <v>17.14</v>
      </c>
      <c r="AC5" s="33">
        <f>W5/2</f>
        <v>1</v>
      </c>
      <c r="AD5" s="31">
        <f>(((X5*3)+(Y5*5))+(Z5*5))+(AA5*20)</f>
        <v>0</v>
      </c>
      <c r="AE5" s="34">
        <f>(AB5+AC5)+AD5</f>
        <v>18.14</v>
      </c>
      <c r="AF5" s="29">
        <v>7.63</v>
      </c>
      <c r="AG5" s="30"/>
      <c r="AH5" s="30"/>
      <c r="AI5" s="30"/>
      <c r="AJ5" s="31">
        <v>6</v>
      </c>
      <c r="AK5" s="31"/>
      <c r="AL5" s="31"/>
      <c r="AM5" s="31"/>
      <c r="AN5" s="32"/>
      <c r="AO5" s="29">
        <f>((AF5+AG5)+AH5)+AI5</f>
        <v>7.63</v>
      </c>
      <c r="AP5" s="33">
        <f>AJ5/2</f>
        <v>3</v>
      </c>
      <c r="AQ5" s="31">
        <f>(((AK5*3)+(AL5*5))+(AM5*5))+(AN5*20)</f>
        <v>0</v>
      </c>
      <c r="AR5" s="34">
        <f>(AO5+AP5)+AQ5</f>
        <v>10.629999999999999</v>
      </c>
      <c r="AS5" s="29">
        <v>8.92</v>
      </c>
      <c r="AT5" s="30">
        <v>9.21</v>
      </c>
      <c r="AU5" s="30"/>
      <c r="AV5" s="31">
        <v>3</v>
      </c>
      <c r="AW5" s="31"/>
      <c r="AX5" s="31"/>
      <c r="AY5" s="31"/>
      <c r="AZ5" s="32"/>
      <c r="BA5" s="29">
        <f>(AS5+AT5)+AU5</f>
        <v>18.130000000000003</v>
      </c>
      <c r="BB5" s="33">
        <f>AV5/2</f>
        <v>1.5</v>
      </c>
      <c r="BC5" s="31">
        <f>(((AW5*3)+(AX5*5))+(AY5*5))+(AZ5*20)</f>
        <v>0</v>
      </c>
      <c r="BD5" s="34">
        <f>(BA5+BB5)+BC5</f>
        <v>19.630000000000003</v>
      </c>
      <c r="BE5" s="29">
        <v>49.11</v>
      </c>
      <c r="BF5" s="30"/>
      <c r="BG5" s="30"/>
      <c r="BH5" s="31">
        <v>2</v>
      </c>
      <c r="BI5" s="31"/>
      <c r="BJ5" s="31"/>
      <c r="BK5" s="31"/>
      <c r="BL5" s="32"/>
      <c r="BM5" s="29">
        <f>(BE5+BF5)+BG5</f>
        <v>49.11</v>
      </c>
      <c r="BN5" s="33">
        <f>BH5/2</f>
        <v>1</v>
      </c>
      <c r="BO5" s="31">
        <f>(((BI5*3)+(BJ5*5))+(BK5*5))+(BL5*20)</f>
        <v>0</v>
      </c>
      <c r="BP5" s="34">
        <f>(BM5+BN5)+BO5</f>
        <v>50.11</v>
      </c>
      <c r="BQ5" s="29"/>
      <c r="BR5" s="30"/>
      <c r="BS5" s="30"/>
      <c r="BT5" s="31"/>
      <c r="BU5" s="31"/>
      <c r="BV5" s="31"/>
      <c r="BW5" s="31"/>
      <c r="BX5" s="32"/>
      <c r="BY5" s="29">
        <f>(BQ5+BR5)+BS5</f>
        <v>0</v>
      </c>
      <c r="BZ5" s="33">
        <f>BT5/2</f>
        <v>0</v>
      </c>
      <c r="CA5" s="31">
        <f>(((BU5*3)+(BV5*5))+(BW5*5))+(BX5*20)</f>
        <v>0</v>
      </c>
      <c r="CB5" s="34">
        <f>(BY5+BZ5)+CA5</f>
        <v>0</v>
      </c>
      <c r="CC5" s="29"/>
      <c r="CD5" s="30"/>
      <c r="CE5" s="31"/>
      <c r="CF5" s="31"/>
      <c r="CG5" s="31"/>
      <c r="CH5" s="31"/>
      <c r="CI5" s="32"/>
      <c r="CJ5" s="29">
        <f>CC5+CD5</f>
        <v>0</v>
      </c>
      <c r="CK5" s="33">
        <f>CE5/2</f>
        <v>0</v>
      </c>
      <c r="CL5" s="31">
        <f>(((CF5*3)+(CG5*5))+(CH5*5))+(CI5*20)</f>
        <v>0</v>
      </c>
      <c r="CM5" s="34">
        <f>(CJ5+CK5)+CL5</f>
        <v>0</v>
      </c>
      <c r="CN5" s="29"/>
      <c r="CO5" s="30"/>
      <c r="CP5" s="31"/>
      <c r="CQ5" s="31"/>
      <c r="CR5" s="31"/>
      <c r="CS5" s="31"/>
      <c r="CT5" s="32"/>
      <c r="CU5" s="29">
        <f>CN5+CO5</f>
        <v>0</v>
      </c>
      <c r="CV5" s="33">
        <f>CP5/2</f>
        <v>0</v>
      </c>
      <c r="CW5" s="31">
        <f>(((CQ5*3)+(CR5*5))+(CS5*5))+(CT5*20)</f>
        <v>0</v>
      </c>
      <c r="CX5" s="34">
        <f>(CU5+CV5)+CW5</f>
        <v>0</v>
      </c>
      <c r="CY5" s="29"/>
      <c r="CZ5" s="30"/>
      <c r="DA5" s="31"/>
      <c r="DB5" s="31"/>
      <c r="DC5" s="31"/>
      <c r="DD5" s="31"/>
      <c r="DE5" s="32"/>
      <c r="DF5" s="29">
        <f>CY5+CZ5</f>
        <v>0</v>
      </c>
      <c r="DG5" s="33">
        <f>DA5/2</f>
        <v>0</v>
      </c>
      <c r="DH5" s="31">
        <f>(((DB5*3)+(DC5*5))+(DD5*5))+(DE5*20)</f>
        <v>0</v>
      </c>
      <c r="DI5" s="34">
        <f>(DF5+DG5)+DH5</f>
        <v>0</v>
      </c>
    </row>
    <row r="6" spans="1:113" ht="12.75" customHeight="1">
      <c r="A6" s="18">
        <v>7</v>
      </c>
      <c r="B6" s="19" t="s">
        <v>108</v>
      </c>
      <c r="C6" s="19"/>
      <c r="D6" s="20"/>
      <c r="E6" s="20" t="s">
        <v>36</v>
      </c>
      <c r="F6" s="21" t="s">
        <v>12</v>
      </c>
      <c r="G6" s="22">
        <f>IF(AND(OR(($G$2="Y"),($H$2="Y")),(I6&lt;5),(J6&lt;5)),IF(AND((I6=I5),(J6=J5)),(G5+1),1),"")</f>
      </c>
      <c r="H6" s="22">
        <f>IF(AND(($H$2="Y"),(J6&gt;0),OR(AND((G6=1),(G18=10)),AND((G6=2),(G32=20)),AND((G6=3),(G43=30)),AND((G6=4),(G52=40)),AND((G6=5),(G61=50)),AND((G6=6),(G70=60)),AND((G6=7),(G79=70)),AND((G6=8),(G88=80)),AND((G6=9),(G97=90)),AND((G6=10),(G106=100)))),VLOOKUP((J6-1),SortLookup!$A$13:$B$16,2,0),"")</f>
      </c>
      <c r="I6" s="23">
        <f>IF(ISNA(VLOOKUP(E6,SortLookup!$A$1:$B$5,2,0))," ",VLOOKUP(E6,SortLookup!$A$1:$B$5,2,0))</f>
        <v>2</v>
      </c>
      <c r="J6" s="24">
        <f>IF(ISNA(VLOOKUP(F6,SortLookup!$A$7:$B$11,2,0))," ",VLOOKUP(F6,SortLookup!$A$7:$B$11,2,0))</f>
        <v>3</v>
      </c>
      <c r="K6" s="25" t="e">
        <f>(L6+M6)+N6</f>
        <v>#VALUE!</v>
      </c>
      <c r="L6" s="26" t="e">
        <f>((((((AB6+AO6)+BA6)+BM6)+BY6)+CJ6)+CU6)+DF6</f>
        <v>#VALUE!</v>
      </c>
      <c r="M6" s="27">
        <f>((((((AD6+AQ6)+BC6)+BO6)+CA6)+CL6)+CW6)+DH6</f>
        <v>0</v>
      </c>
      <c r="N6" s="28" t="e">
        <f>O6/2</f>
        <v>#VALUE!</v>
      </c>
      <c r="O6" s="27" t="e">
        <f>((((((W6+AJ6)+AV6)+BH6)+BT6)+CE6)+CP6)+DA6</f>
        <v>#VALUE!</v>
      </c>
      <c r="P6" s="29">
        <v>9.53</v>
      </c>
      <c r="Q6" s="30"/>
      <c r="R6" s="30"/>
      <c r="S6" s="30"/>
      <c r="T6" s="30"/>
      <c r="U6" s="30"/>
      <c r="V6" s="30"/>
      <c r="W6" s="31">
        <v>6</v>
      </c>
      <c r="X6" s="31"/>
      <c r="Y6" s="31"/>
      <c r="Z6" s="31"/>
      <c r="AA6" s="32"/>
      <c r="AB6" s="29">
        <f>(((((P6+Q6)+R6)+S6)+T6)+U6)+V6</f>
        <v>9.53</v>
      </c>
      <c r="AC6" s="33">
        <f>W6/2</f>
        <v>3</v>
      </c>
      <c r="AD6" s="31">
        <f>(((X6*3)+(Y6*5))+(Z6*5))+(AA6*20)</f>
        <v>0</v>
      </c>
      <c r="AE6" s="34">
        <f>(AB6+AC6)+AD6</f>
        <v>12.53</v>
      </c>
      <c r="AF6" s="29">
        <v>7.76</v>
      </c>
      <c r="AG6" s="30"/>
      <c r="AH6" s="30"/>
      <c r="AI6" s="30"/>
      <c r="AJ6" s="31">
        <v>3</v>
      </c>
      <c r="AK6" s="31"/>
      <c r="AL6" s="31"/>
      <c r="AM6" s="31"/>
      <c r="AN6" s="32"/>
      <c r="AO6" s="29">
        <f>((AF6+AG6)+AH6)+AI6</f>
        <v>7.76</v>
      </c>
      <c r="AP6" s="33">
        <f>AJ6/2</f>
        <v>1.5</v>
      </c>
      <c r="AQ6" s="31">
        <f>(((AK6*3)+(AL6*5))+(AM6*5))+(AN6*20)</f>
        <v>0</v>
      </c>
      <c r="AR6" s="34">
        <f>(AO6+AP6)+AQ6</f>
        <v>9.26</v>
      </c>
      <c r="AS6" s="29">
        <v>9.38</v>
      </c>
      <c r="AT6" s="30">
        <v>8.67</v>
      </c>
      <c r="AU6" s="30"/>
      <c r="AV6" s="31">
        <v>2</v>
      </c>
      <c r="AW6" s="31"/>
      <c r="AX6" s="31"/>
      <c r="AY6" s="31"/>
      <c r="AZ6" s="32"/>
      <c r="BA6" s="29">
        <f>(AS6+AT6)+AU6</f>
        <v>18.05</v>
      </c>
      <c r="BB6" s="33">
        <f>AV6/2</f>
        <v>1</v>
      </c>
      <c r="BC6" s="31">
        <f>(((AW6*3)+(AX6*5))+(AY6*5))+(AZ6*20)</f>
        <v>0</v>
      </c>
      <c r="BD6" s="34">
        <f>(BA6+BB6)+BC6</f>
        <v>19.05</v>
      </c>
      <c r="BE6" s="29" t="s">
        <v>105</v>
      </c>
      <c r="BF6" s="30"/>
      <c r="BG6" s="30"/>
      <c r="BH6" s="31" t="s">
        <v>106</v>
      </c>
      <c r="BI6" s="31"/>
      <c r="BJ6" s="31"/>
      <c r="BK6" s="31"/>
      <c r="BL6" s="32"/>
      <c r="BM6" s="29" t="e">
        <f>(BE6+BF6)+BG6</f>
        <v>#VALUE!</v>
      </c>
      <c r="BN6" s="33" t="e">
        <f>BH6/2</f>
        <v>#VALUE!</v>
      </c>
      <c r="BO6" s="31">
        <f>(((BI6*3)+(BJ6*5))+(BK6*5))+(BL6*20)</f>
        <v>0</v>
      </c>
      <c r="BP6" s="34" t="e">
        <f>(BM6+BN6)+BO6</f>
        <v>#VALUE!</v>
      </c>
      <c r="BQ6" s="29"/>
      <c r="BR6" s="30"/>
      <c r="BS6" s="30"/>
      <c r="BT6" s="31"/>
      <c r="BU6" s="31"/>
      <c r="BV6" s="31"/>
      <c r="BW6" s="31"/>
      <c r="BX6" s="32"/>
      <c r="BY6" s="29">
        <f>(BQ6+BR6)+BS6</f>
        <v>0</v>
      </c>
      <c r="BZ6" s="33">
        <f>BT6/2</f>
        <v>0</v>
      </c>
      <c r="CA6" s="31">
        <f>(((BU6*3)+(BV6*5))+(BW6*5))+(BX6*20)</f>
        <v>0</v>
      </c>
      <c r="CB6" s="34">
        <f>(BY6+BZ6)+CA6</f>
        <v>0</v>
      </c>
      <c r="CC6" s="29"/>
      <c r="CD6" s="30"/>
      <c r="CE6" s="31"/>
      <c r="CF6" s="31"/>
      <c r="CG6" s="31"/>
      <c r="CH6" s="31"/>
      <c r="CI6" s="32"/>
      <c r="CJ6" s="29">
        <f>CC6+CD6</f>
        <v>0</v>
      </c>
      <c r="CK6" s="33">
        <f>CE6/2</f>
        <v>0</v>
      </c>
      <c r="CL6" s="31">
        <f>(((CF6*3)+(CG6*5))+(CH6*5))+(CI6*20)</f>
        <v>0</v>
      </c>
      <c r="CM6" s="34">
        <f>(CJ6+CK6)+CL6</f>
        <v>0</v>
      </c>
      <c r="CN6" s="29"/>
      <c r="CO6" s="30"/>
      <c r="CP6" s="31"/>
      <c r="CQ6" s="31"/>
      <c r="CR6" s="31"/>
      <c r="CS6" s="31"/>
      <c r="CT6" s="32"/>
      <c r="CU6" s="29">
        <f>CN6+CO6</f>
        <v>0</v>
      </c>
      <c r="CV6" s="33">
        <f>CP6/2</f>
        <v>0</v>
      </c>
      <c r="CW6" s="31">
        <f>(((CQ6*3)+(CR6*5))+(CS6*5))+(CT6*20)</f>
        <v>0</v>
      </c>
      <c r="CX6" s="34">
        <f>(CU6+CV6)+CW6</f>
        <v>0</v>
      </c>
      <c r="CY6" s="29"/>
      <c r="CZ6" s="30"/>
      <c r="DA6" s="31"/>
      <c r="DB6" s="31"/>
      <c r="DC6" s="31"/>
      <c r="DD6" s="31"/>
      <c r="DE6" s="32"/>
      <c r="DF6" s="29">
        <f>CY6+CZ6</f>
        <v>0</v>
      </c>
      <c r="DG6" s="33">
        <f>DA6/2</f>
        <v>0</v>
      </c>
      <c r="DH6" s="31">
        <f>(((DB6*3)+(DC6*5))+(DD6*5))+(DE6*20)</f>
        <v>0</v>
      </c>
      <c r="DI6" s="34">
        <f>(DF6+DG6)+DH6</f>
        <v>0</v>
      </c>
    </row>
    <row r="7" spans="1:113" s="68" customFormat="1" ht="12.75" customHeight="1">
      <c r="A7" s="51"/>
      <c r="B7" s="52"/>
      <c r="C7" s="52"/>
      <c r="D7" s="53"/>
      <c r="E7" s="53"/>
      <c r="F7" s="54"/>
      <c r="G7" s="55"/>
      <c r="H7" s="55"/>
      <c r="I7" s="56"/>
      <c r="J7" s="57"/>
      <c r="K7" s="58"/>
      <c r="L7" s="59"/>
      <c r="M7" s="60"/>
      <c r="N7" s="61"/>
      <c r="O7" s="60"/>
      <c r="P7" s="62"/>
      <c r="Q7" s="63"/>
      <c r="R7" s="63"/>
      <c r="S7" s="63"/>
      <c r="T7" s="63"/>
      <c r="U7" s="63"/>
      <c r="V7" s="63"/>
      <c r="W7" s="64"/>
      <c r="X7" s="64"/>
      <c r="Y7" s="64"/>
      <c r="Z7" s="64"/>
      <c r="AA7" s="65"/>
      <c r="AB7" s="62"/>
      <c r="AC7" s="66"/>
      <c r="AD7" s="64"/>
      <c r="AE7" s="67"/>
      <c r="AF7" s="62"/>
      <c r="AG7" s="63"/>
      <c r="AH7" s="63"/>
      <c r="AI7" s="63"/>
      <c r="AJ7" s="64"/>
      <c r="AK7" s="64"/>
      <c r="AL7" s="64"/>
      <c r="AM7" s="64"/>
      <c r="AN7" s="65"/>
      <c r="AO7" s="62"/>
      <c r="AP7" s="66"/>
      <c r="AQ7" s="64"/>
      <c r="AR7" s="67"/>
      <c r="AS7" s="62"/>
      <c r="AT7" s="63"/>
      <c r="AU7" s="63"/>
      <c r="AV7" s="64"/>
      <c r="AW7" s="64"/>
      <c r="AX7" s="64"/>
      <c r="AY7" s="64"/>
      <c r="AZ7" s="65"/>
      <c r="BA7" s="62"/>
      <c r="BB7" s="66"/>
      <c r="BC7" s="64"/>
      <c r="BD7" s="67"/>
      <c r="BE7" s="62"/>
      <c r="BF7" s="63"/>
      <c r="BG7" s="63"/>
      <c r="BH7" s="64"/>
      <c r="BI7" s="64"/>
      <c r="BJ7" s="64"/>
      <c r="BK7" s="64"/>
      <c r="BL7" s="65"/>
      <c r="BM7" s="62"/>
      <c r="BN7" s="66"/>
      <c r="BO7" s="64"/>
      <c r="BP7" s="67"/>
      <c r="BQ7" s="62"/>
      <c r="BR7" s="63"/>
      <c r="BS7" s="63"/>
      <c r="BT7" s="64"/>
      <c r="BU7" s="64"/>
      <c r="BV7" s="64"/>
      <c r="BW7" s="64"/>
      <c r="BX7" s="65"/>
      <c r="BY7" s="62"/>
      <c r="BZ7" s="66"/>
      <c r="CA7" s="64"/>
      <c r="CB7" s="67"/>
      <c r="CC7" s="62"/>
      <c r="CD7" s="63"/>
      <c r="CE7" s="64"/>
      <c r="CF7" s="64"/>
      <c r="CG7" s="64"/>
      <c r="CH7" s="64"/>
      <c r="CI7" s="65"/>
      <c r="CJ7" s="62"/>
      <c r="CK7" s="66"/>
      <c r="CL7" s="64"/>
      <c r="CM7" s="67"/>
      <c r="CN7" s="62"/>
      <c r="CO7" s="63"/>
      <c r="CP7" s="64"/>
      <c r="CQ7" s="64"/>
      <c r="CR7" s="64"/>
      <c r="CS7" s="64"/>
      <c r="CT7" s="65"/>
      <c r="CU7" s="62"/>
      <c r="CV7" s="66"/>
      <c r="CW7" s="64"/>
      <c r="CX7" s="67"/>
      <c r="CY7" s="62"/>
      <c r="CZ7" s="63"/>
      <c r="DA7" s="64"/>
      <c r="DB7" s="64"/>
      <c r="DC7" s="64"/>
      <c r="DD7" s="64"/>
      <c r="DE7" s="65"/>
      <c r="DF7" s="62"/>
      <c r="DG7" s="66"/>
      <c r="DH7" s="64"/>
      <c r="DI7" s="67"/>
    </row>
    <row r="8" spans="1:113" ht="12.75" customHeight="1">
      <c r="A8" s="18">
        <v>5</v>
      </c>
      <c r="B8" s="19" t="s">
        <v>96</v>
      </c>
      <c r="C8" s="19"/>
      <c r="D8" s="20"/>
      <c r="E8" s="20" t="s">
        <v>36</v>
      </c>
      <c r="F8" s="21" t="s">
        <v>23</v>
      </c>
      <c r="G8" s="22">
        <f>IF(AND(OR(($G$2="Y"),($H$2="Y")),(I8&lt;5),(J8&lt;5)),IF(AND((I8=I6),(J8=J6)),(G6+1),1),"")</f>
      </c>
      <c r="H8" s="22">
        <f>IF(AND(($H$2="Y"),(J8&gt;0),OR(AND((G8=1),(G20=10)),AND((G8=2),(G34=20)),AND((G8=3),(G44=30)),AND((G8=4),(G53=40)),AND((G8=5),(G62=50)),AND((G8=6),(G71=60)),AND((G8=7),(G80=70)),AND((G8=8),(G89=80)),AND((G8=9),(G98=90)),AND((G8=10),(G107=100)))),VLOOKUP((J8-1),SortLookup!$A$13:$B$16,2,0),"")</f>
      </c>
      <c r="I8" s="23">
        <f>IF(ISNA(VLOOKUP(E8,SortLookup!$A$1:$B$5,2,0))," ",VLOOKUP(E8,SortLookup!$A$1:$B$5,2,0))</f>
        <v>2</v>
      </c>
      <c r="J8" s="24">
        <f>IF(ISNA(VLOOKUP(F8,SortLookup!$A$7:$B$11,2,0))," ",VLOOKUP(F8,SortLookup!$A$7:$B$11,2,0))</f>
        <v>4</v>
      </c>
      <c r="K8" s="25">
        <f>(L8+M8)+N8</f>
        <v>112.43</v>
      </c>
      <c r="L8" s="26">
        <f>((((((AB8+AO8)+BA8)+BM8)+BY8)+CJ8)+CU8)+DF8</f>
        <v>101.93</v>
      </c>
      <c r="M8" s="27">
        <f>((((((AD8+AQ8)+BC8)+BO8)+CA8)+CL8)+CW8)+DH8</f>
        <v>0</v>
      </c>
      <c r="N8" s="28">
        <f>O8/2</f>
        <v>10.5</v>
      </c>
      <c r="O8" s="27">
        <f>((((((W8+AJ8)+AV8)+BH8)+BT8)+CE8)+CP8)+DA8</f>
        <v>21</v>
      </c>
      <c r="P8" s="29">
        <v>21.95</v>
      </c>
      <c r="Q8" s="30"/>
      <c r="R8" s="30"/>
      <c r="S8" s="30"/>
      <c r="T8" s="30"/>
      <c r="U8" s="30"/>
      <c r="V8" s="30"/>
      <c r="W8" s="31">
        <v>3</v>
      </c>
      <c r="X8" s="31"/>
      <c r="Y8" s="31"/>
      <c r="Z8" s="31"/>
      <c r="AA8" s="32"/>
      <c r="AB8" s="29">
        <f>(((((P8+Q8)+R8)+S8)+T8)+U8)+V8</f>
        <v>21.95</v>
      </c>
      <c r="AC8" s="33">
        <f>W8/2</f>
        <v>1.5</v>
      </c>
      <c r="AD8" s="31">
        <f>(((X8*3)+(Y8*5))+(Z8*5))+(AA8*20)</f>
        <v>0</v>
      </c>
      <c r="AE8" s="34">
        <f>(AB8+AC8)+AD8</f>
        <v>23.45</v>
      </c>
      <c r="AF8" s="29">
        <v>14.08</v>
      </c>
      <c r="AG8" s="30"/>
      <c r="AH8" s="30"/>
      <c r="AI8" s="30"/>
      <c r="AJ8" s="31">
        <v>8</v>
      </c>
      <c r="AK8" s="31"/>
      <c r="AL8" s="31"/>
      <c r="AM8" s="31"/>
      <c r="AN8" s="32"/>
      <c r="AO8" s="29">
        <f>((AF8+AG8)+AH8)+AI8</f>
        <v>14.08</v>
      </c>
      <c r="AP8" s="33">
        <f>AJ8/2</f>
        <v>4</v>
      </c>
      <c r="AQ8" s="31">
        <f>(((AK8*3)+(AL8*5))+(AM8*5))+(AN8*20)</f>
        <v>0</v>
      </c>
      <c r="AR8" s="34">
        <f>(AO8+AP8)+AQ8</f>
        <v>18.08</v>
      </c>
      <c r="AS8" s="29">
        <v>10.81</v>
      </c>
      <c r="AT8" s="30">
        <v>9.86</v>
      </c>
      <c r="AU8" s="30"/>
      <c r="AV8" s="31">
        <v>2</v>
      </c>
      <c r="AW8" s="31"/>
      <c r="AX8" s="31"/>
      <c r="AY8" s="31"/>
      <c r="AZ8" s="32"/>
      <c r="BA8" s="29">
        <f>(AS8+AT8)+AU8</f>
        <v>20.67</v>
      </c>
      <c r="BB8" s="33">
        <f>AV8/2</f>
        <v>1</v>
      </c>
      <c r="BC8" s="31">
        <f>(((AW8*3)+(AX8*5))+(AY8*5))+(AZ8*20)</f>
        <v>0</v>
      </c>
      <c r="BD8" s="34">
        <f>(BA8+BB8)+BC8</f>
        <v>21.67</v>
      </c>
      <c r="BE8" s="29">
        <v>45.23</v>
      </c>
      <c r="BF8" s="30"/>
      <c r="BG8" s="30"/>
      <c r="BH8" s="31">
        <v>8</v>
      </c>
      <c r="BI8" s="31"/>
      <c r="BJ8" s="31"/>
      <c r="BK8" s="31"/>
      <c r="BL8" s="32"/>
      <c r="BM8" s="29">
        <f>(BE8+BF8)+BG8</f>
        <v>45.23</v>
      </c>
      <c r="BN8" s="33">
        <f>BH8/2</f>
        <v>4</v>
      </c>
      <c r="BO8" s="31">
        <f>(((BI8*3)+(BJ8*5))+(BK8*5))+(BL8*20)</f>
        <v>0</v>
      </c>
      <c r="BP8" s="34">
        <f>(BM8+BN8)+BO8</f>
        <v>49.23</v>
      </c>
      <c r="BQ8" s="29"/>
      <c r="BR8" s="30"/>
      <c r="BS8" s="30"/>
      <c r="BT8" s="31"/>
      <c r="BU8" s="31"/>
      <c r="BV8" s="31"/>
      <c r="BW8" s="31"/>
      <c r="BX8" s="32"/>
      <c r="BY8" s="29">
        <f>(BQ8+BR8)+BS8</f>
        <v>0</v>
      </c>
      <c r="BZ8" s="33">
        <f>BT8/2</f>
        <v>0</v>
      </c>
      <c r="CA8" s="31">
        <f>(((BU8*3)+(BV8*5))+(BW8*5))+(BX8*20)</f>
        <v>0</v>
      </c>
      <c r="CB8" s="34">
        <f>(BY8+BZ8)+CA8</f>
        <v>0</v>
      </c>
      <c r="CC8" s="29"/>
      <c r="CD8" s="30"/>
      <c r="CE8" s="31"/>
      <c r="CF8" s="31"/>
      <c r="CG8" s="31"/>
      <c r="CH8" s="31"/>
      <c r="CI8" s="32"/>
      <c r="CJ8" s="29">
        <f>CC8+CD8</f>
        <v>0</v>
      </c>
      <c r="CK8" s="33">
        <f>CE8/2</f>
        <v>0</v>
      </c>
      <c r="CL8" s="31">
        <f>(((CF8*3)+(CG8*5))+(CH8*5))+(CI8*20)</f>
        <v>0</v>
      </c>
      <c r="CM8" s="34">
        <f>(CJ8+CK8)+CL8</f>
        <v>0</v>
      </c>
      <c r="CN8" s="29"/>
      <c r="CO8" s="30"/>
      <c r="CP8" s="31"/>
      <c r="CQ8" s="31"/>
      <c r="CR8" s="31"/>
      <c r="CS8" s="31"/>
      <c r="CT8" s="32"/>
      <c r="CU8" s="29">
        <f>CN8+CO8</f>
        <v>0</v>
      </c>
      <c r="CV8" s="33">
        <f>CP8/2</f>
        <v>0</v>
      </c>
      <c r="CW8" s="31">
        <f>(((CQ8*3)+(CR8*5))+(CS8*5))+(CT8*20)</f>
        <v>0</v>
      </c>
      <c r="CX8" s="34">
        <f>(CU8+CV8)+CW8</f>
        <v>0</v>
      </c>
      <c r="CY8" s="29"/>
      <c r="CZ8" s="30"/>
      <c r="DA8" s="31"/>
      <c r="DB8" s="31"/>
      <c r="DC8" s="31"/>
      <c r="DD8" s="31"/>
      <c r="DE8" s="32"/>
      <c r="DF8" s="29">
        <f>CY8+CZ8</f>
        <v>0</v>
      </c>
      <c r="DG8" s="33">
        <f>DA8/2</f>
        <v>0</v>
      </c>
      <c r="DH8" s="31">
        <f>(((DB8*3)+(DC8*5))+(DD8*5))+(DE8*20)</f>
        <v>0</v>
      </c>
      <c r="DI8" s="34">
        <f>(DF8+DG8)+DH8</f>
        <v>0</v>
      </c>
    </row>
    <row r="9" spans="1:113" ht="12.75" customHeight="1">
      <c r="A9" s="18">
        <v>12</v>
      </c>
      <c r="B9" s="19" t="s">
        <v>89</v>
      </c>
      <c r="C9" s="19"/>
      <c r="D9" s="20"/>
      <c r="E9" s="20" t="s">
        <v>36</v>
      </c>
      <c r="F9" s="21" t="s">
        <v>23</v>
      </c>
      <c r="G9" s="22">
        <f>IF(AND(OR(($G$2="Y"),($H$2="Y")),(I9&lt;5),(J9&lt;5)),IF(AND((I9=I8),(J9=J8)),(G8+1),1),"")</f>
      </c>
      <c r="H9" s="22">
        <f>IF(AND(($H$2="Y"),(J9&gt;0),OR(AND((G9=1),(G21=10)),AND((G9=2),(G36=20)),AND((G9=3),(G45=30)),AND((G9=4),(G54=40)),AND((G9=5),(G63=50)),AND((G9=6),(G72=60)),AND((G9=7),(G81=70)),AND((G9=8),(G90=80)),AND((G9=9),(G99=90)),AND((G9=10),(G108=100)))),VLOOKUP((J9-1),SortLookup!$A$13:$B$16,2,0),"")</f>
      </c>
      <c r="I9" s="23">
        <f>IF(ISNA(VLOOKUP(E9,SortLookup!$A$1:$B$5,2,0))," ",VLOOKUP(E9,SortLookup!$A$1:$B$5,2,0))</f>
        <v>2</v>
      </c>
      <c r="J9" s="24">
        <f>IF(ISNA(VLOOKUP(F9,SortLookup!$A$7:$B$11,2,0))," ",VLOOKUP(F9,SortLookup!$A$7:$B$11,2,0))</f>
        <v>4</v>
      </c>
      <c r="K9" s="25">
        <f>(L9+M9)+N9</f>
        <v>123.17</v>
      </c>
      <c r="L9" s="26">
        <f>((((((AB9+AO9)+BA9)+BM9)+BY9)+CJ9)+CU9)+DF9</f>
        <v>105.17</v>
      </c>
      <c r="M9" s="27">
        <f>((((((AD9+AQ9)+BC9)+BO9)+CA9)+CL9)+CW9)+DH9</f>
        <v>8</v>
      </c>
      <c r="N9" s="28">
        <f>O9/2</f>
        <v>10</v>
      </c>
      <c r="O9" s="27">
        <f>((((((W9+AJ9)+AV9)+BH9)+BT9)+CE9)+CP9)+DA9</f>
        <v>20</v>
      </c>
      <c r="P9" s="29">
        <v>21.49</v>
      </c>
      <c r="Q9" s="30"/>
      <c r="R9" s="30"/>
      <c r="S9" s="30"/>
      <c r="T9" s="30"/>
      <c r="U9" s="30"/>
      <c r="V9" s="30"/>
      <c r="W9" s="31">
        <v>2</v>
      </c>
      <c r="X9" s="31"/>
      <c r="Y9" s="31"/>
      <c r="Z9" s="31"/>
      <c r="AA9" s="32"/>
      <c r="AB9" s="29">
        <f>(((((P9+Q9)+R9)+S9)+T9)+U9)+V9</f>
        <v>21.49</v>
      </c>
      <c r="AC9" s="33">
        <f>W9/2</f>
        <v>1</v>
      </c>
      <c r="AD9" s="31">
        <f>(((X9*3)+(Y9*5))+(Z9*5))+(AA9*20)</f>
        <v>0</v>
      </c>
      <c r="AE9" s="34">
        <f>(AB9+AC9)+AD9</f>
        <v>22.49</v>
      </c>
      <c r="AF9" s="29">
        <v>12.31</v>
      </c>
      <c r="AG9" s="30"/>
      <c r="AH9" s="30"/>
      <c r="AI9" s="30"/>
      <c r="AJ9" s="31">
        <v>3</v>
      </c>
      <c r="AK9" s="31"/>
      <c r="AL9" s="31"/>
      <c r="AM9" s="31">
        <v>1</v>
      </c>
      <c r="AN9" s="32"/>
      <c r="AO9" s="29">
        <f>((AF9+AG9)+AH9)+AI9</f>
        <v>12.31</v>
      </c>
      <c r="AP9" s="33">
        <f>AJ9/2</f>
        <v>1.5</v>
      </c>
      <c r="AQ9" s="31">
        <f>(((AK9*3)+(AL9*5))+(AM9*5))+(AN9*20)</f>
        <v>5</v>
      </c>
      <c r="AR9" s="34">
        <f>(AO9+AP9)+AQ9</f>
        <v>18.810000000000002</v>
      </c>
      <c r="AS9" s="29">
        <v>8.97</v>
      </c>
      <c r="AT9" s="30">
        <v>10.06</v>
      </c>
      <c r="AU9" s="30"/>
      <c r="AV9" s="31">
        <v>4</v>
      </c>
      <c r="AW9" s="31"/>
      <c r="AX9" s="31"/>
      <c r="AY9" s="31"/>
      <c r="AZ9" s="32"/>
      <c r="BA9" s="29">
        <f>(AS9+AT9)+AU9</f>
        <v>19.03</v>
      </c>
      <c r="BB9" s="33">
        <f>AV9/2</f>
        <v>2</v>
      </c>
      <c r="BC9" s="31">
        <f>(((AW9*3)+(AX9*5))+(AY9*5))+(AZ9*20)</f>
        <v>0</v>
      </c>
      <c r="BD9" s="34">
        <f>(BA9+BB9)+BC9</f>
        <v>21.03</v>
      </c>
      <c r="BE9" s="29">
        <v>52.34</v>
      </c>
      <c r="BF9" s="30"/>
      <c r="BG9" s="30"/>
      <c r="BH9" s="31">
        <v>11</v>
      </c>
      <c r="BI9" s="31">
        <v>1</v>
      </c>
      <c r="BJ9" s="31"/>
      <c r="BK9" s="31"/>
      <c r="BL9" s="32"/>
      <c r="BM9" s="29">
        <f>(BE9+BF9)+BG9</f>
        <v>52.34</v>
      </c>
      <c r="BN9" s="33">
        <f>BH9/2</f>
        <v>5.5</v>
      </c>
      <c r="BO9" s="31">
        <f>(((BI9*3)+(BJ9*5))+(BK9*5))+(BL9*20)</f>
        <v>3</v>
      </c>
      <c r="BP9" s="34">
        <f>(BM9+BN9)+BO9</f>
        <v>60.84</v>
      </c>
      <c r="BQ9" s="29"/>
      <c r="BR9" s="30"/>
      <c r="BS9" s="30"/>
      <c r="BT9" s="31"/>
      <c r="BU9" s="31"/>
      <c r="BV9" s="31"/>
      <c r="BW9" s="31"/>
      <c r="BX9" s="32"/>
      <c r="BY9" s="29">
        <f>(BQ9+BR9)+BS9</f>
        <v>0</v>
      </c>
      <c r="BZ9" s="33">
        <f>BT9/2</f>
        <v>0</v>
      </c>
      <c r="CA9" s="31">
        <f>(((BU9*3)+(BV9*5))+(BW9*5))+(BX9*20)</f>
        <v>0</v>
      </c>
      <c r="CB9" s="34">
        <f>(BY9+BZ9)+CA9</f>
        <v>0</v>
      </c>
      <c r="CC9" s="29"/>
      <c r="CD9" s="30"/>
      <c r="CE9" s="31"/>
      <c r="CF9" s="31"/>
      <c r="CG9" s="31"/>
      <c r="CH9" s="31"/>
      <c r="CI9" s="32"/>
      <c r="CJ9" s="29">
        <f>CC9+CD9</f>
        <v>0</v>
      </c>
      <c r="CK9" s="33">
        <f>CE9/2</f>
        <v>0</v>
      </c>
      <c r="CL9" s="31">
        <f>(((CF9*3)+(CG9*5))+(CH9*5))+(CI9*20)</f>
        <v>0</v>
      </c>
      <c r="CM9" s="34">
        <f>(CJ9+CK9)+CL9</f>
        <v>0</v>
      </c>
      <c r="CN9" s="29"/>
      <c r="CO9" s="30"/>
      <c r="CP9" s="31"/>
      <c r="CQ9" s="31"/>
      <c r="CR9" s="31"/>
      <c r="CS9" s="31"/>
      <c r="CT9" s="32"/>
      <c r="CU9" s="29">
        <f>CN9+CO9</f>
        <v>0</v>
      </c>
      <c r="CV9" s="33">
        <f>CP9/2</f>
        <v>0</v>
      </c>
      <c r="CW9" s="31">
        <f>(((CQ9*3)+(CR9*5))+(CS9*5))+(CT9*20)</f>
        <v>0</v>
      </c>
      <c r="CX9" s="34">
        <f>(CU9+CV9)+CW9</f>
        <v>0</v>
      </c>
      <c r="CY9" s="29"/>
      <c r="CZ9" s="30"/>
      <c r="DA9" s="31"/>
      <c r="DB9" s="31"/>
      <c r="DC9" s="31"/>
      <c r="DD9" s="31"/>
      <c r="DE9" s="32"/>
      <c r="DF9" s="29">
        <f>CY9+CZ9</f>
        <v>0</v>
      </c>
      <c r="DG9" s="33">
        <f>DA9/2</f>
        <v>0</v>
      </c>
      <c r="DH9" s="31">
        <f>(((DB9*3)+(DC9*5))+(DD9*5))+(DE9*20)</f>
        <v>0</v>
      </c>
      <c r="DI9" s="34">
        <f>(DF9+DG9)+DH9</f>
        <v>0</v>
      </c>
    </row>
    <row r="10" spans="1:113" s="68" customFormat="1" ht="12.75" customHeight="1">
      <c r="A10" s="51"/>
      <c r="B10" s="52"/>
      <c r="C10" s="52"/>
      <c r="D10" s="53"/>
      <c r="E10" s="53"/>
      <c r="F10" s="54"/>
      <c r="G10" s="55"/>
      <c r="H10" s="55"/>
      <c r="I10" s="56"/>
      <c r="J10" s="57"/>
      <c r="K10" s="58"/>
      <c r="L10" s="59"/>
      <c r="M10" s="60"/>
      <c r="N10" s="61"/>
      <c r="O10" s="60"/>
      <c r="P10" s="62"/>
      <c r="Q10" s="63"/>
      <c r="R10" s="63"/>
      <c r="S10" s="63"/>
      <c r="T10" s="63"/>
      <c r="U10" s="63"/>
      <c r="V10" s="63"/>
      <c r="W10" s="64"/>
      <c r="X10" s="64"/>
      <c r="Y10" s="64"/>
      <c r="Z10" s="64"/>
      <c r="AA10" s="65"/>
      <c r="AB10" s="62"/>
      <c r="AC10" s="66"/>
      <c r="AD10" s="64"/>
      <c r="AE10" s="67"/>
      <c r="AF10" s="62"/>
      <c r="AG10" s="63"/>
      <c r="AH10" s="63"/>
      <c r="AI10" s="63"/>
      <c r="AJ10" s="64"/>
      <c r="AK10" s="64"/>
      <c r="AL10" s="64"/>
      <c r="AM10" s="64"/>
      <c r="AN10" s="65"/>
      <c r="AO10" s="62"/>
      <c r="AP10" s="66"/>
      <c r="AQ10" s="64"/>
      <c r="AR10" s="67"/>
      <c r="AS10" s="62"/>
      <c r="AT10" s="63"/>
      <c r="AU10" s="63"/>
      <c r="AV10" s="64"/>
      <c r="AW10" s="64"/>
      <c r="AX10" s="64"/>
      <c r="AY10" s="64"/>
      <c r="AZ10" s="65"/>
      <c r="BA10" s="62"/>
      <c r="BB10" s="66"/>
      <c r="BC10" s="64"/>
      <c r="BD10" s="67"/>
      <c r="BE10" s="62"/>
      <c r="BF10" s="63"/>
      <c r="BG10" s="63"/>
      <c r="BH10" s="64"/>
      <c r="BI10" s="64"/>
      <c r="BJ10" s="64"/>
      <c r="BK10" s="64"/>
      <c r="BL10" s="65"/>
      <c r="BM10" s="62"/>
      <c r="BN10" s="66"/>
      <c r="BO10" s="64"/>
      <c r="BP10" s="67"/>
      <c r="BQ10" s="62"/>
      <c r="BR10" s="63"/>
      <c r="BS10" s="63"/>
      <c r="BT10" s="64"/>
      <c r="BU10" s="64"/>
      <c r="BV10" s="64"/>
      <c r="BW10" s="64"/>
      <c r="BX10" s="65"/>
      <c r="BY10" s="62"/>
      <c r="BZ10" s="66"/>
      <c r="CA10" s="64"/>
      <c r="CB10" s="67"/>
      <c r="CC10" s="62"/>
      <c r="CD10" s="63"/>
      <c r="CE10" s="64"/>
      <c r="CF10" s="64"/>
      <c r="CG10" s="64"/>
      <c r="CH10" s="64"/>
      <c r="CI10" s="65"/>
      <c r="CJ10" s="62"/>
      <c r="CK10" s="66"/>
      <c r="CL10" s="64"/>
      <c r="CM10" s="67"/>
      <c r="CN10" s="62"/>
      <c r="CO10" s="63"/>
      <c r="CP10" s="64"/>
      <c r="CQ10" s="64"/>
      <c r="CR10" s="64"/>
      <c r="CS10" s="64"/>
      <c r="CT10" s="65"/>
      <c r="CU10" s="62"/>
      <c r="CV10" s="66"/>
      <c r="CW10" s="64"/>
      <c r="CX10" s="67"/>
      <c r="CY10" s="62"/>
      <c r="CZ10" s="63"/>
      <c r="DA10" s="64"/>
      <c r="DB10" s="64"/>
      <c r="DC10" s="64"/>
      <c r="DD10" s="64"/>
      <c r="DE10" s="65"/>
      <c r="DF10" s="62"/>
      <c r="DG10" s="66"/>
      <c r="DH10" s="64"/>
      <c r="DI10" s="67"/>
    </row>
    <row r="11" spans="1:113" ht="12.75" customHeight="1">
      <c r="A11" s="18">
        <v>2</v>
      </c>
      <c r="B11" s="19" t="s">
        <v>102</v>
      </c>
      <c r="C11" s="19"/>
      <c r="D11" s="20"/>
      <c r="E11" s="20" t="s">
        <v>36</v>
      </c>
      <c r="F11" s="21" t="s">
        <v>94</v>
      </c>
      <c r="G11" s="22">
        <f>IF(AND(OR(($G$2="Y"),($H$2="Y")),(I11&lt;5),(J11&lt;5)),IF(AND((I11=I9),(J11=J9)),(G9+1),1),"")</f>
      </c>
      <c r="H11" s="22">
        <f>IF(AND(($H$2="Y"),(J11&gt;0),OR(AND((G11=1),(G23=10)),AND((G11=2),(G37=20)),AND((G11=3),(G46=30)),AND((G11=4),(G55=40)),AND((G11=5),(G64=50)),AND((G11=6),(G73=60)),AND((G11=7),(G82=70)),AND((G11=8),(G91=80)),AND((G11=9),(G100=90)),AND((G11=10),(G109=100)))),VLOOKUP((J11-1),SortLookup!$A$13:$B$16,2,0),"")</f>
      </c>
      <c r="I11" s="23">
        <f>IF(ISNA(VLOOKUP(E11,SortLookup!$A$1:$B$5,2,0))," ",VLOOKUP(E11,SortLookup!$A$1:$B$5,2,0))</f>
        <v>2</v>
      </c>
      <c r="J11" s="24">
        <f>IF(ISNA(VLOOKUP(F11,SortLookup!$A$7:$B$11,2,0))," ",VLOOKUP(F11,SortLookup!$A$7:$B$11,2,0))</f>
        <v>2</v>
      </c>
      <c r="K11" s="25">
        <f aca="true" t="shared" si="0" ref="K11:K16">(L11+M11)+N11</f>
        <v>63.3</v>
      </c>
      <c r="L11" s="26">
        <f aca="true" t="shared" si="1" ref="L11:L16">((((((AB11+AO11)+BA11)+BM11)+BY11)+CJ11)+CU11)+DF11</f>
        <v>51.3</v>
      </c>
      <c r="M11" s="27">
        <f aca="true" t="shared" si="2" ref="M11:M16">((((((AD11+AQ11)+BC11)+BO11)+CA11)+CL11)+CW11)+DH11</f>
        <v>3</v>
      </c>
      <c r="N11" s="28">
        <f aca="true" t="shared" si="3" ref="N11:N16">O11/2</f>
        <v>9</v>
      </c>
      <c r="O11" s="27">
        <f aca="true" t="shared" si="4" ref="O11:O16">((((((W11+AJ11)+AV11)+BH11)+BT11)+CE11)+CP11)+DA11</f>
        <v>18</v>
      </c>
      <c r="P11" s="29">
        <v>9.24</v>
      </c>
      <c r="Q11" s="30"/>
      <c r="R11" s="30"/>
      <c r="S11" s="30"/>
      <c r="T11" s="30"/>
      <c r="U11" s="30"/>
      <c r="V11" s="30"/>
      <c r="W11" s="31">
        <v>3</v>
      </c>
      <c r="X11" s="31"/>
      <c r="Y11" s="31"/>
      <c r="Z11" s="31"/>
      <c r="AA11" s="32"/>
      <c r="AB11" s="29">
        <f aca="true" t="shared" si="5" ref="AB11:AB16">(((((P11+Q11)+R11)+S11)+T11)+U11)+V11</f>
        <v>9.24</v>
      </c>
      <c r="AC11" s="33">
        <f aca="true" t="shared" si="6" ref="AC11:AC16">W11/2</f>
        <v>1.5</v>
      </c>
      <c r="AD11" s="31">
        <f aca="true" t="shared" si="7" ref="AD11:AD16">(((X11*3)+(Y11*5))+(Z11*5))+(AA11*20)</f>
        <v>0</v>
      </c>
      <c r="AE11" s="34">
        <f aca="true" t="shared" si="8" ref="AE11:AE16">(AB11+AC11)+AD11</f>
        <v>10.74</v>
      </c>
      <c r="AF11" s="29">
        <v>6.53</v>
      </c>
      <c r="AG11" s="30"/>
      <c r="AH11" s="30"/>
      <c r="AI11" s="30"/>
      <c r="AJ11" s="31">
        <v>2</v>
      </c>
      <c r="AK11" s="31"/>
      <c r="AL11" s="31"/>
      <c r="AM11" s="31"/>
      <c r="AN11" s="32"/>
      <c r="AO11" s="29">
        <f aca="true" t="shared" si="9" ref="AO11:AO16">((AF11+AG11)+AH11)+AI11</f>
        <v>6.53</v>
      </c>
      <c r="AP11" s="33">
        <f aca="true" t="shared" si="10" ref="AP11:AP16">AJ11/2</f>
        <v>1</v>
      </c>
      <c r="AQ11" s="31">
        <f aca="true" t="shared" si="11" ref="AQ11:AQ16">(((AK11*3)+(AL11*5))+(AM11*5))+(AN11*20)</f>
        <v>0</v>
      </c>
      <c r="AR11" s="34">
        <f aca="true" t="shared" si="12" ref="AR11:AR16">(AO11+AP11)+AQ11</f>
        <v>7.53</v>
      </c>
      <c r="AS11" s="29">
        <v>6.26</v>
      </c>
      <c r="AT11" s="30">
        <v>8.11</v>
      </c>
      <c r="AU11" s="30"/>
      <c r="AV11" s="31">
        <v>9</v>
      </c>
      <c r="AW11" s="31"/>
      <c r="AX11" s="31"/>
      <c r="AY11" s="31"/>
      <c r="AZ11" s="32"/>
      <c r="BA11" s="29">
        <f aca="true" t="shared" si="13" ref="BA11:BA16">(AS11+AT11)+AU11</f>
        <v>14.37</v>
      </c>
      <c r="BB11" s="33">
        <f aca="true" t="shared" si="14" ref="BB11:BB16">AV11/2</f>
        <v>4.5</v>
      </c>
      <c r="BC11" s="31">
        <f aca="true" t="shared" si="15" ref="BC11:BC16">(((AW11*3)+(AX11*5))+(AY11*5))+(AZ11*20)</f>
        <v>0</v>
      </c>
      <c r="BD11" s="34">
        <f aca="true" t="shared" si="16" ref="BD11:BD16">(BA11+BB11)+BC11</f>
        <v>18.869999999999997</v>
      </c>
      <c r="BE11" s="29">
        <v>21.16</v>
      </c>
      <c r="BF11" s="30"/>
      <c r="BG11" s="30"/>
      <c r="BH11" s="31">
        <v>4</v>
      </c>
      <c r="BI11" s="31">
        <v>1</v>
      </c>
      <c r="BJ11" s="31"/>
      <c r="BK11" s="31"/>
      <c r="BL11" s="32"/>
      <c r="BM11" s="29">
        <f aca="true" t="shared" si="17" ref="BM11:BM16">(BE11+BF11)+BG11</f>
        <v>21.16</v>
      </c>
      <c r="BN11" s="33">
        <f aca="true" t="shared" si="18" ref="BN11:BN16">BH11/2</f>
        <v>2</v>
      </c>
      <c r="BO11" s="31">
        <f aca="true" t="shared" si="19" ref="BO11:BO16">(((BI11*3)+(BJ11*5))+(BK11*5))+(BL11*20)</f>
        <v>3</v>
      </c>
      <c r="BP11" s="34">
        <f aca="true" t="shared" si="20" ref="BP11:BP16">(BM11+BN11)+BO11</f>
        <v>26.16</v>
      </c>
      <c r="BQ11" s="29"/>
      <c r="BR11" s="30"/>
      <c r="BS11" s="30"/>
      <c r="BT11" s="31"/>
      <c r="BU11" s="31"/>
      <c r="BV11" s="31"/>
      <c r="BW11" s="31"/>
      <c r="BX11" s="32"/>
      <c r="BY11" s="29">
        <f aca="true" t="shared" si="21" ref="BY11:BY16">(BQ11+BR11)+BS11</f>
        <v>0</v>
      </c>
      <c r="BZ11" s="33">
        <f aca="true" t="shared" si="22" ref="BZ11:BZ16">BT11/2</f>
        <v>0</v>
      </c>
      <c r="CA11" s="31">
        <f aca="true" t="shared" si="23" ref="CA11:CA16">(((BU11*3)+(BV11*5))+(BW11*5))+(BX11*20)</f>
        <v>0</v>
      </c>
      <c r="CB11" s="34">
        <f aca="true" t="shared" si="24" ref="CB11:CB16">(BY11+BZ11)+CA11</f>
        <v>0</v>
      </c>
      <c r="CC11" s="29"/>
      <c r="CD11" s="30"/>
      <c r="CE11" s="31"/>
      <c r="CF11" s="31"/>
      <c r="CG11" s="31"/>
      <c r="CH11" s="31"/>
      <c r="CI11" s="32"/>
      <c r="CJ11" s="29">
        <f aca="true" t="shared" si="25" ref="CJ11:CJ16">CC11+CD11</f>
        <v>0</v>
      </c>
      <c r="CK11" s="33">
        <f aca="true" t="shared" si="26" ref="CK11:CK16">CE11/2</f>
        <v>0</v>
      </c>
      <c r="CL11" s="31">
        <f aca="true" t="shared" si="27" ref="CL11:CL16">(((CF11*3)+(CG11*5))+(CH11*5))+(CI11*20)</f>
        <v>0</v>
      </c>
      <c r="CM11" s="34">
        <f aca="true" t="shared" si="28" ref="CM11:CM16">(CJ11+CK11)+CL11</f>
        <v>0</v>
      </c>
      <c r="CN11" s="29"/>
      <c r="CO11" s="30"/>
      <c r="CP11" s="31"/>
      <c r="CQ11" s="31"/>
      <c r="CR11" s="31"/>
      <c r="CS11" s="31"/>
      <c r="CT11" s="32"/>
      <c r="CU11" s="29">
        <f aca="true" t="shared" si="29" ref="CU11:CU16">CN11+CO11</f>
        <v>0</v>
      </c>
      <c r="CV11" s="33">
        <f aca="true" t="shared" si="30" ref="CV11:CV16">CP11/2</f>
        <v>0</v>
      </c>
      <c r="CW11" s="31">
        <f aca="true" t="shared" si="31" ref="CW11:CW16">(((CQ11*3)+(CR11*5))+(CS11*5))+(CT11*20)</f>
        <v>0</v>
      </c>
      <c r="CX11" s="34">
        <f aca="true" t="shared" si="32" ref="CX11:CX16">(CU11+CV11)+CW11</f>
        <v>0</v>
      </c>
      <c r="CY11" s="29"/>
      <c r="CZ11" s="30"/>
      <c r="DA11" s="31"/>
      <c r="DB11" s="31"/>
      <c r="DC11" s="31"/>
      <c r="DD11" s="31"/>
      <c r="DE11" s="32"/>
      <c r="DF11" s="29">
        <f aca="true" t="shared" si="33" ref="DF11:DF16">CY11+CZ11</f>
        <v>0</v>
      </c>
      <c r="DG11" s="33">
        <f aca="true" t="shared" si="34" ref="DG11:DG16">DA11/2</f>
        <v>0</v>
      </c>
      <c r="DH11" s="31">
        <f aca="true" t="shared" si="35" ref="DH11:DH16">(((DB11*3)+(DC11*5))+(DD11*5))+(DE11*20)</f>
        <v>0</v>
      </c>
      <c r="DI11" s="34">
        <f aca="true" t="shared" si="36" ref="DI11:DI16">(DF11+DG11)+DH11</f>
        <v>0</v>
      </c>
    </row>
    <row r="12" spans="1:113" ht="12.75" customHeight="1">
      <c r="A12" s="18">
        <v>15</v>
      </c>
      <c r="B12" s="19" t="s">
        <v>28</v>
      </c>
      <c r="C12" s="19"/>
      <c r="D12" s="20"/>
      <c r="E12" s="20" t="s">
        <v>36</v>
      </c>
      <c r="F12" s="21" t="s">
        <v>94</v>
      </c>
      <c r="G12" s="22">
        <f>IF(AND(OR(($G$2="Y"),($H$2="Y")),(I12&lt;5),(J12&lt;5)),IF(AND((I12=I11),(J12=J11)),(G11+1),1),"")</f>
      </c>
      <c r="H12" s="22">
        <f>IF(AND(($H$2="Y"),(J12&gt;0),OR(AND((G12=1),(G25=10)),AND((G12=2),(G38=20)),AND((G12=3),(G47=30)),AND((G12=4),(G56=40)),AND((G12=5),(G65=50)),AND((G12=6),(G74=60)),AND((G12=7),(G83=70)),AND((G12=8),(G92=80)),AND((G12=9),(G101=90)),AND((G12=10),(G110=100)))),VLOOKUP((J12-1),SortLookup!$A$13:$B$16,2,0),"")</f>
      </c>
      <c r="I12" s="23">
        <f>IF(ISNA(VLOOKUP(E12,SortLookup!$A$1:$B$5,2,0))," ",VLOOKUP(E12,SortLookup!$A$1:$B$5,2,0))</f>
        <v>2</v>
      </c>
      <c r="J12" s="24">
        <f>IF(ISNA(VLOOKUP(F12,SortLookup!$A$7:$B$11,2,0))," ",VLOOKUP(F12,SortLookup!$A$7:$B$11,2,0))</f>
        <v>2</v>
      </c>
      <c r="K12" s="25">
        <f t="shared" si="0"/>
        <v>66.31</v>
      </c>
      <c r="L12" s="26">
        <f t="shared" si="1"/>
        <v>63.31</v>
      </c>
      <c r="M12" s="27">
        <f t="shared" si="2"/>
        <v>0</v>
      </c>
      <c r="N12" s="28">
        <f t="shared" si="3"/>
        <v>3</v>
      </c>
      <c r="O12" s="27">
        <f t="shared" si="4"/>
        <v>6</v>
      </c>
      <c r="P12" s="29">
        <v>11.04</v>
      </c>
      <c r="Q12" s="30"/>
      <c r="R12" s="30"/>
      <c r="S12" s="30"/>
      <c r="T12" s="30"/>
      <c r="U12" s="30"/>
      <c r="V12" s="30"/>
      <c r="W12" s="31">
        <v>2</v>
      </c>
      <c r="X12" s="31"/>
      <c r="Y12" s="31"/>
      <c r="Z12" s="31"/>
      <c r="AA12" s="32"/>
      <c r="AB12" s="29">
        <f t="shared" si="5"/>
        <v>11.04</v>
      </c>
      <c r="AC12" s="33">
        <f t="shared" si="6"/>
        <v>1</v>
      </c>
      <c r="AD12" s="31">
        <f t="shared" si="7"/>
        <v>0</v>
      </c>
      <c r="AE12" s="34">
        <f t="shared" si="8"/>
        <v>12.04</v>
      </c>
      <c r="AF12" s="29">
        <v>8.68</v>
      </c>
      <c r="AG12" s="30"/>
      <c r="AH12" s="30"/>
      <c r="AI12" s="30"/>
      <c r="AJ12" s="31">
        <v>0</v>
      </c>
      <c r="AK12" s="31"/>
      <c r="AL12" s="31"/>
      <c r="AM12" s="31"/>
      <c r="AN12" s="32"/>
      <c r="AO12" s="29">
        <f t="shared" si="9"/>
        <v>8.68</v>
      </c>
      <c r="AP12" s="33">
        <f t="shared" si="10"/>
        <v>0</v>
      </c>
      <c r="AQ12" s="31">
        <f t="shared" si="11"/>
        <v>0</v>
      </c>
      <c r="AR12" s="34">
        <f t="shared" si="12"/>
        <v>8.68</v>
      </c>
      <c r="AS12" s="29">
        <v>7.33</v>
      </c>
      <c r="AT12" s="30">
        <v>7.35</v>
      </c>
      <c r="AU12" s="30"/>
      <c r="AV12" s="31">
        <v>1</v>
      </c>
      <c r="AW12" s="31"/>
      <c r="AX12" s="31"/>
      <c r="AY12" s="31"/>
      <c r="AZ12" s="32"/>
      <c r="BA12" s="29">
        <f t="shared" si="13"/>
        <v>14.68</v>
      </c>
      <c r="BB12" s="33">
        <f t="shared" si="14"/>
        <v>0.5</v>
      </c>
      <c r="BC12" s="31">
        <f t="shared" si="15"/>
        <v>0</v>
      </c>
      <c r="BD12" s="34">
        <f t="shared" si="16"/>
        <v>15.18</v>
      </c>
      <c r="BE12" s="29">
        <v>28.91</v>
      </c>
      <c r="BF12" s="30"/>
      <c r="BG12" s="30"/>
      <c r="BH12" s="31">
        <v>3</v>
      </c>
      <c r="BI12" s="31"/>
      <c r="BJ12" s="31"/>
      <c r="BK12" s="31"/>
      <c r="BL12" s="32"/>
      <c r="BM12" s="29">
        <f t="shared" si="17"/>
        <v>28.91</v>
      </c>
      <c r="BN12" s="33">
        <f t="shared" si="18"/>
        <v>1.5</v>
      </c>
      <c r="BO12" s="31">
        <f t="shared" si="19"/>
        <v>0</v>
      </c>
      <c r="BP12" s="34">
        <f t="shared" si="20"/>
        <v>30.41</v>
      </c>
      <c r="BQ12" s="29"/>
      <c r="BR12" s="30"/>
      <c r="BS12" s="30"/>
      <c r="BT12" s="31"/>
      <c r="BU12" s="31"/>
      <c r="BV12" s="31"/>
      <c r="BW12" s="31"/>
      <c r="BX12" s="32"/>
      <c r="BY12" s="29">
        <f t="shared" si="21"/>
        <v>0</v>
      </c>
      <c r="BZ12" s="33">
        <f t="shared" si="22"/>
        <v>0</v>
      </c>
      <c r="CA12" s="31">
        <f t="shared" si="23"/>
        <v>0</v>
      </c>
      <c r="CB12" s="34">
        <f t="shared" si="24"/>
        <v>0</v>
      </c>
      <c r="CC12" s="29"/>
      <c r="CD12" s="30"/>
      <c r="CE12" s="31"/>
      <c r="CF12" s="31"/>
      <c r="CG12" s="31"/>
      <c r="CH12" s="31"/>
      <c r="CI12" s="32"/>
      <c r="CJ12" s="29">
        <f t="shared" si="25"/>
        <v>0</v>
      </c>
      <c r="CK12" s="33">
        <f t="shared" si="26"/>
        <v>0</v>
      </c>
      <c r="CL12" s="31">
        <f t="shared" si="27"/>
        <v>0</v>
      </c>
      <c r="CM12" s="34">
        <f t="shared" si="28"/>
        <v>0</v>
      </c>
      <c r="CN12" s="29"/>
      <c r="CO12" s="30"/>
      <c r="CP12" s="31"/>
      <c r="CQ12" s="31"/>
      <c r="CR12" s="31"/>
      <c r="CS12" s="31"/>
      <c r="CT12" s="32"/>
      <c r="CU12" s="29">
        <f t="shared" si="29"/>
        <v>0</v>
      </c>
      <c r="CV12" s="33">
        <f t="shared" si="30"/>
        <v>0</v>
      </c>
      <c r="CW12" s="31">
        <f t="shared" si="31"/>
        <v>0</v>
      </c>
      <c r="CX12" s="34">
        <f t="shared" si="32"/>
        <v>0</v>
      </c>
      <c r="CY12" s="29"/>
      <c r="CZ12" s="30"/>
      <c r="DA12" s="31"/>
      <c r="DB12" s="31"/>
      <c r="DC12" s="31"/>
      <c r="DD12" s="31"/>
      <c r="DE12" s="32"/>
      <c r="DF12" s="29">
        <f t="shared" si="33"/>
        <v>0</v>
      </c>
      <c r="DG12" s="33">
        <f t="shared" si="34"/>
        <v>0</v>
      </c>
      <c r="DH12" s="31">
        <f t="shared" si="35"/>
        <v>0</v>
      </c>
      <c r="DI12" s="34">
        <f t="shared" si="36"/>
        <v>0</v>
      </c>
    </row>
    <row r="13" spans="1:113" ht="12.75" customHeight="1">
      <c r="A13" s="18">
        <v>21</v>
      </c>
      <c r="B13" s="19" t="s">
        <v>21</v>
      </c>
      <c r="C13" s="19"/>
      <c r="D13" s="20"/>
      <c r="E13" s="20" t="s">
        <v>36</v>
      </c>
      <c r="F13" s="21" t="s">
        <v>94</v>
      </c>
      <c r="G13" s="22">
        <f>IF(AND(OR(($G$2="Y"),($H$2="Y")),(I13&lt;5),(J13&lt;5)),IF(AND((I13=I12),(J13=J12)),(G12+1),1),"")</f>
      </c>
      <c r="H13" s="22">
        <f>IF(AND(($H$2="Y"),(J13&gt;0),OR(AND((G13=1),(G26=10)),AND((G13=2),(G39=20)),AND((G13=3),(G48=30)),AND((G13=4),(G57=40)),AND((G13=5),(G66=50)),AND((G13=6),(G75=60)),AND((G13=7),(G84=70)),AND((G13=8),(G93=80)),AND((G13=9),(G102=90)),AND((G13=10),(G111=100)))),VLOOKUP((J13-1),SortLookup!$A$13:$B$16,2,0),"")</f>
      </c>
      <c r="I13" s="23">
        <f>IF(ISNA(VLOOKUP(E13,SortLookup!$A$1:$B$5,2,0))," ",VLOOKUP(E13,SortLookup!$A$1:$B$5,2,0))</f>
        <v>2</v>
      </c>
      <c r="J13" s="24">
        <f>IF(ISNA(VLOOKUP(F13,SortLookup!$A$7:$B$11,2,0))," ",VLOOKUP(F13,SortLookup!$A$7:$B$11,2,0))</f>
        <v>2</v>
      </c>
      <c r="K13" s="25">
        <f t="shared" si="0"/>
        <v>72.08</v>
      </c>
      <c r="L13" s="26">
        <f t="shared" si="1"/>
        <v>57.08</v>
      </c>
      <c r="M13" s="27">
        <f t="shared" si="2"/>
        <v>0</v>
      </c>
      <c r="N13" s="28">
        <f t="shared" si="3"/>
        <v>15</v>
      </c>
      <c r="O13" s="27">
        <f t="shared" si="4"/>
        <v>30</v>
      </c>
      <c r="P13" s="29">
        <v>11.98</v>
      </c>
      <c r="Q13" s="30"/>
      <c r="R13" s="30"/>
      <c r="S13" s="30"/>
      <c r="T13" s="30"/>
      <c r="U13" s="30"/>
      <c r="V13" s="30"/>
      <c r="W13" s="31">
        <v>4</v>
      </c>
      <c r="X13" s="31"/>
      <c r="Y13" s="31"/>
      <c r="Z13" s="31"/>
      <c r="AA13" s="32"/>
      <c r="AB13" s="29">
        <f t="shared" si="5"/>
        <v>11.98</v>
      </c>
      <c r="AC13" s="33">
        <f t="shared" si="6"/>
        <v>2</v>
      </c>
      <c r="AD13" s="31">
        <f t="shared" si="7"/>
        <v>0</v>
      </c>
      <c r="AE13" s="34">
        <f t="shared" si="8"/>
        <v>13.98</v>
      </c>
      <c r="AF13" s="29">
        <v>3.84</v>
      </c>
      <c r="AG13" s="30"/>
      <c r="AH13" s="30"/>
      <c r="AI13" s="30"/>
      <c r="AJ13" s="31">
        <v>10</v>
      </c>
      <c r="AK13" s="31"/>
      <c r="AL13" s="31"/>
      <c r="AM13" s="31"/>
      <c r="AN13" s="32"/>
      <c r="AO13" s="29">
        <f t="shared" si="9"/>
        <v>3.84</v>
      </c>
      <c r="AP13" s="33">
        <f t="shared" si="10"/>
        <v>5</v>
      </c>
      <c r="AQ13" s="31">
        <f t="shared" si="11"/>
        <v>0</v>
      </c>
      <c r="AR13" s="34">
        <f t="shared" si="12"/>
        <v>8.84</v>
      </c>
      <c r="AS13" s="29">
        <v>5.75</v>
      </c>
      <c r="AT13" s="30">
        <v>6.62</v>
      </c>
      <c r="AU13" s="30"/>
      <c r="AV13" s="31">
        <v>8</v>
      </c>
      <c r="AW13" s="31"/>
      <c r="AX13" s="31"/>
      <c r="AY13" s="31"/>
      <c r="AZ13" s="32"/>
      <c r="BA13" s="29">
        <f t="shared" si="13"/>
        <v>12.370000000000001</v>
      </c>
      <c r="BB13" s="33">
        <f t="shared" si="14"/>
        <v>4</v>
      </c>
      <c r="BC13" s="31">
        <f t="shared" si="15"/>
        <v>0</v>
      </c>
      <c r="BD13" s="34">
        <f t="shared" si="16"/>
        <v>16.37</v>
      </c>
      <c r="BE13" s="29">
        <v>28.89</v>
      </c>
      <c r="BF13" s="30"/>
      <c r="BG13" s="30"/>
      <c r="BH13" s="31">
        <v>8</v>
      </c>
      <c r="BI13" s="31"/>
      <c r="BJ13" s="31"/>
      <c r="BK13" s="31"/>
      <c r="BL13" s="32"/>
      <c r="BM13" s="29">
        <f t="shared" si="17"/>
        <v>28.89</v>
      </c>
      <c r="BN13" s="33">
        <f t="shared" si="18"/>
        <v>4</v>
      </c>
      <c r="BO13" s="31">
        <f t="shared" si="19"/>
        <v>0</v>
      </c>
      <c r="BP13" s="34">
        <f t="shared" si="20"/>
        <v>32.89</v>
      </c>
      <c r="BQ13" s="29"/>
      <c r="BR13" s="30"/>
      <c r="BS13" s="30"/>
      <c r="BT13" s="31"/>
      <c r="BU13" s="31"/>
      <c r="BV13" s="31"/>
      <c r="BW13" s="31"/>
      <c r="BX13" s="32"/>
      <c r="BY13" s="29">
        <f t="shared" si="21"/>
        <v>0</v>
      </c>
      <c r="BZ13" s="33">
        <f t="shared" si="22"/>
        <v>0</v>
      </c>
      <c r="CA13" s="31">
        <f t="shared" si="23"/>
        <v>0</v>
      </c>
      <c r="CB13" s="34">
        <f t="shared" si="24"/>
        <v>0</v>
      </c>
      <c r="CC13" s="29"/>
      <c r="CD13" s="30"/>
      <c r="CE13" s="31"/>
      <c r="CF13" s="31"/>
      <c r="CG13" s="31"/>
      <c r="CH13" s="31"/>
      <c r="CI13" s="32"/>
      <c r="CJ13" s="29">
        <f t="shared" si="25"/>
        <v>0</v>
      </c>
      <c r="CK13" s="33">
        <f t="shared" si="26"/>
        <v>0</v>
      </c>
      <c r="CL13" s="31">
        <f t="shared" si="27"/>
        <v>0</v>
      </c>
      <c r="CM13" s="34">
        <f t="shared" si="28"/>
        <v>0</v>
      </c>
      <c r="CN13" s="29"/>
      <c r="CO13" s="30"/>
      <c r="CP13" s="31"/>
      <c r="CQ13" s="31"/>
      <c r="CR13" s="31"/>
      <c r="CS13" s="31"/>
      <c r="CT13" s="32"/>
      <c r="CU13" s="29">
        <f t="shared" si="29"/>
        <v>0</v>
      </c>
      <c r="CV13" s="33">
        <f t="shared" si="30"/>
        <v>0</v>
      </c>
      <c r="CW13" s="31">
        <f t="shared" si="31"/>
        <v>0</v>
      </c>
      <c r="CX13" s="34">
        <f t="shared" si="32"/>
        <v>0</v>
      </c>
      <c r="CY13" s="29"/>
      <c r="CZ13" s="30"/>
      <c r="DA13" s="31"/>
      <c r="DB13" s="31"/>
      <c r="DC13" s="31"/>
      <c r="DD13" s="31"/>
      <c r="DE13" s="32"/>
      <c r="DF13" s="29">
        <f t="shared" si="33"/>
        <v>0</v>
      </c>
      <c r="DG13" s="33">
        <f t="shared" si="34"/>
        <v>0</v>
      </c>
      <c r="DH13" s="31">
        <f t="shared" si="35"/>
        <v>0</v>
      </c>
      <c r="DI13" s="34">
        <f t="shared" si="36"/>
        <v>0</v>
      </c>
    </row>
    <row r="14" spans="1:113" ht="12.75" customHeight="1">
      <c r="A14" s="18">
        <v>14</v>
      </c>
      <c r="B14" s="19" t="s">
        <v>44</v>
      </c>
      <c r="C14" s="19"/>
      <c r="D14" s="20"/>
      <c r="E14" s="20" t="s">
        <v>36</v>
      </c>
      <c r="F14" s="21" t="s">
        <v>94</v>
      </c>
      <c r="G14" s="22">
        <f>IF(AND(OR(($G$2="Y"),($H$2="Y")),(I14&lt;5),(J14&lt;5)),IF(AND((I14=I13),(J14=J13)),(G13+1),1),"")</f>
      </c>
      <c r="H14" s="22">
        <f>IF(AND(($H$2="Y"),(J14&gt;0),OR(AND((G14=1),(G28=10)),AND((G14=2),(G40=20)),AND((G14=3),(G49=30)),AND((G14=4),(G58=40)),AND((G14=5),(G67=50)),AND((G14=6),(G76=60)),AND((G14=7),(G85=70)),AND((G14=8),(G94=80)),AND((G14=9),(G103=90)),AND((G14=10),(G112=100)))),VLOOKUP((J14-1),SortLookup!$A$13:$B$16,2,0),"")</f>
      </c>
      <c r="I14" s="23">
        <f>IF(ISNA(VLOOKUP(E14,SortLookup!$A$1:$B$5,2,0))," ",VLOOKUP(E14,SortLookup!$A$1:$B$5,2,0))</f>
        <v>2</v>
      </c>
      <c r="J14" s="24">
        <f>IF(ISNA(VLOOKUP(F14,SortLookup!$A$7:$B$11,2,0))," ",VLOOKUP(F14,SortLookup!$A$7:$B$11,2,0))</f>
        <v>2</v>
      </c>
      <c r="K14" s="25">
        <f t="shared" si="0"/>
        <v>81.7</v>
      </c>
      <c r="L14" s="26">
        <f t="shared" si="1"/>
        <v>55.2</v>
      </c>
      <c r="M14" s="27">
        <f t="shared" si="2"/>
        <v>8</v>
      </c>
      <c r="N14" s="28">
        <f t="shared" si="3"/>
        <v>18.5</v>
      </c>
      <c r="O14" s="27">
        <f t="shared" si="4"/>
        <v>37</v>
      </c>
      <c r="P14" s="29">
        <v>9.59</v>
      </c>
      <c r="Q14" s="30"/>
      <c r="R14" s="30"/>
      <c r="S14" s="30"/>
      <c r="T14" s="30"/>
      <c r="U14" s="30"/>
      <c r="V14" s="30"/>
      <c r="W14" s="31">
        <v>12</v>
      </c>
      <c r="X14" s="31"/>
      <c r="Y14" s="31"/>
      <c r="Z14" s="31"/>
      <c r="AA14" s="32"/>
      <c r="AB14" s="29">
        <f t="shared" si="5"/>
        <v>9.59</v>
      </c>
      <c r="AC14" s="33">
        <f t="shared" si="6"/>
        <v>6</v>
      </c>
      <c r="AD14" s="31">
        <f t="shared" si="7"/>
        <v>0</v>
      </c>
      <c r="AE14" s="34">
        <f t="shared" si="8"/>
        <v>15.59</v>
      </c>
      <c r="AF14" s="29">
        <v>5.86</v>
      </c>
      <c r="AG14" s="30"/>
      <c r="AH14" s="30"/>
      <c r="AI14" s="30"/>
      <c r="AJ14" s="31">
        <v>5</v>
      </c>
      <c r="AK14" s="31"/>
      <c r="AL14" s="31"/>
      <c r="AM14" s="31">
        <v>1</v>
      </c>
      <c r="AN14" s="32"/>
      <c r="AO14" s="29">
        <f t="shared" si="9"/>
        <v>5.86</v>
      </c>
      <c r="AP14" s="33">
        <f t="shared" si="10"/>
        <v>2.5</v>
      </c>
      <c r="AQ14" s="31">
        <f t="shared" si="11"/>
        <v>5</v>
      </c>
      <c r="AR14" s="34">
        <f t="shared" si="12"/>
        <v>13.36</v>
      </c>
      <c r="AS14" s="29">
        <v>6.33</v>
      </c>
      <c r="AT14" s="30">
        <v>5.74</v>
      </c>
      <c r="AU14" s="30"/>
      <c r="AV14" s="31">
        <v>4</v>
      </c>
      <c r="AW14" s="31"/>
      <c r="AX14" s="31"/>
      <c r="AY14" s="31"/>
      <c r="AZ14" s="32"/>
      <c r="BA14" s="29">
        <f t="shared" si="13"/>
        <v>12.07</v>
      </c>
      <c r="BB14" s="33">
        <f t="shared" si="14"/>
        <v>2</v>
      </c>
      <c r="BC14" s="31">
        <f t="shared" si="15"/>
        <v>0</v>
      </c>
      <c r="BD14" s="34">
        <f t="shared" si="16"/>
        <v>14.07</v>
      </c>
      <c r="BE14" s="29">
        <v>27.68</v>
      </c>
      <c r="BF14" s="30"/>
      <c r="BG14" s="30"/>
      <c r="BH14" s="31">
        <v>16</v>
      </c>
      <c r="BI14" s="31">
        <v>1</v>
      </c>
      <c r="BJ14" s="31"/>
      <c r="BK14" s="31"/>
      <c r="BL14" s="32"/>
      <c r="BM14" s="29">
        <f t="shared" si="17"/>
        <v>27.68</v>
      </c>
      <c r="BN14" s="33">
        <f t="shared" si="18"/>
        <v>8</v>
      </c>
      <c r="BO14" s="31">
        <f t="shared" si="19"/>
        <v>3</v>
      </c>
      <c r="BP14" s="34">
        <f t="shared" si="20"/>
        <v>38.68</v>
      </c>
      <c r="BQ14" s="29"/>
      <c r="BR14" s="30"/>
      <c r="BS14" s="30"/>
      <c r="BT14" s="31"/>
      <c r="BU14" s="31"/>
      <c r="BV14" s="31"/>
      <c r="BW14" s="31"/>
      <c r="BX14" s="32"/>
      <c r="BY14" s="29">
        <f t="shared" si="21"/>
        <v>0</v>
      </c>
      <c r="BZ14" s="33">
        <f t="shared" si="22"/>
        <v>0</v>
      </c>
      <c r="CA14" s="31">
        <f t="shared" si="23"/>
        <v>0</v>
      </c>
      <c r="CB14" s="34">
        <f t="shared" si="24"/>
        <v>0</v>
      </c>
      <c r="CC14" s="29"/>
      <c r="CD14" s="30"/>
      <c r="CE14" s="31"/>
      <c r="CF14" s="31"/>
      <c r="CG14" s="31"/>
      <c r="CH14" s="31"/>
      <c r="CI14" s="32"/>
      <c r="CJ14" s="29">
        <f t="shared" si="25"/>
        <v>0</v>
      </c>
      <c r="CK14" s="33">
        <f t="shared" si="26"/>
        <v>0</v>
      </c>
      <c r="CL14" s="31">
        <f t="shared" si="27"/>
        <v>0</v>
      </c>
      <c r="CM14" s="34">
        <f t="shared" si="28"/>
        <v>0</v>
      </c>
      <c r="CN14" s="29"/>
      <c r="CO14" s="30"/>
      <c r="CP14" s="31"/>
      <c r="CQ14" s="31"/>
      <c r="CR14" s="31"/>
      <c r="CS14" s="31"/>
      <c r="CT14" s="32"/>
      <c r="CU14" s="29">
        <f t="shared" si="29"/>
        <v>0</v>
      </c>
      <c r="CV14" s="33">
        <f t="shared" si="30"/>
        <v>0</v>
      </c>
      <c r="CW14" s="31">
        <f t="shared" si="31"/>
        <v>0</v>
      </c>
      <c r="CX14" s="34">
        <f t="shared" si="32"/>
        <v>0</v>
      </c>
      <c r="CY14" s="29"/>
      <c r="CZ14" s="30"/>
      <c r="DA14" s="31"/>
      <c r="DB14" s="31"/>
      <c r="DC14" s="31"/>
      <c r="DD14" s="31"/>
      <c r="DE14" s="32"/>
      <c r="DF14" s="29">
        <f t="shared" si="33"/>
        <v>0</v>
      </c>
      <c r="DG14" s="33">
        <f t="shared" si="34"/>
        <v>0</v>
      </c>
      <c r="DH14" s="31">
        <f t="shared" si="35"/>
        <v>0</v>
      </c>
      <c r="DI14" s="34">
        <f t="shared" si="36"/>
        <v>0</v>
      </c>
    </row>
    <row r="15" spans="1:113" ht="12.75" customHeight="1">
      <c r="A15" s="18">
        <v>3</v>
      </c>
      <c r="B15" s="19" t="s">
        <v>82</v>
      </c>
      <c r="C15" s="19"/>
      <c r="D15" s="20"/>
      <c r="E15" s="20" t="s">
        <v>36</v>
      </c>
      <c r="F15" s="21" t="s">
        <v>94</v>
      </c>
      <c r="G15" s="22">
        <f>IF(AND(OR(($G$2="Y"),($H$2="Y")),(I15&lt;5),(J15&lt;5)),IF(AND((I15=I14),(J15=J14)),(G14+1),1),"")</f>
      </c>
      <c r="H15" s="22">
        <f>IF(AND(($H$2="Y"),(J15&gt;0),OR(AND((G15=1),(G29=10)),AND((G15=2),(G41=20)),AND((G15=3),(G50=30)),AND((G15=4),(G59=40)),AND((G15=5),(G68=50)),AND((G15=6),(G77=60)),AND((G15=7),(G86=70)),AND((G15=8),(G95=80)),AND((G15=9),(G104=90)),AND((G15=10),(G113=100)))),VLOOKUP((J15-1),SortLookup!$A$13:$B$16,2,0),"")</f>
      </c>
      <c r="I15" s="23">
        <f>IF(ISNA(VLOOKUP(E15,SortLookup!$A$1:$B$5,2,0))," ",VLOOKUP(E15,SortLookup!$A$1:$B$5,2,0))</f>
        <v>2</v>
      </c>
      <c r="J15" s="24">
        <f>IF(ISNA(VLOOKUP(F15,SortLookup!$A$7:$B$11,2,0))," ",VLOOKUP(F15,SortLookup!$A$7:$B$11,2,0))</f>
        <v>2</v>
      </c>
      <c r="K15" s="25">
        <f t="shared" si="0"/>
        <v>86.12</v>
      </c>
      <c r="L15" s="26">
        <f t="shared" si="1"/>
        <v>55.620000000000005</v>
      </c>
      <c r="M15" s="27">
        <f t="shared" si="2"/>
        <v>5</v>
      </c>
      <c r="N15" s="28">
        <f t="shared" si="3"/>
        <v>25.5</v>
      </c>
      <c r="O15" s="27">
        <f t="shared" si="4"/>
        <v>51</v>
      </c>
      <c r="P15" s="29">
        <v>10.75</v>
      </c>
      <c r="Q15" s="30"/>
      <c r="R15" s="30"/>
      <c r="S15" s="30"/>
      <c r="T15" s="30"/>
      <c r="U15" s="30"/>
      <c r="V15" s="30"/>
      <c r="W15" s="31">
        <v>6</v>
      </c>
      <c r="X15" s="31"/>
      <c r="Y15" s="31"/>
      <c r="Z15" s="31"/>
      <c r="AA15" s="32"/>
      <c r="AB15" s="29">
        <f t="shared" si="5"/>
        <v>10.75</v>
      </c>
      <c r="AC15" s="33">
        <f t="shared" si="6"/>
        <v>3</v>
      </c>
      <c r="AD15" s="31">
        <f t="shared" si="7"/>
        <v>0</v>
      </c>
      <c r="AE15" s="34">
        <f t="shared" si="8"/>
        <v>13.75</v>
      </c>
      <c r="AF15" s="29">
        <v>8.13</v>
      </c>
      <c r="AG15" s="30"/>
      <c r="AH15" s="30"/>
      <c r="AI15" s="30"/>
      <c r="AJ15" s="31">
        <v>7</v>
      </c>
      <c r="AK15" s="31"/>
      <c r="AL15" s="31"/>
      <c r="AM15" s="31"/>
      <c r="AN15" s="32"/>
      <c r="AO15" s="29">
        <f t="shared" si="9"/>
        <v>8.13</v>
      </c>
      <c r="AP15" s="33">
        <f t="shared" si="10"/>
        <v>3.5</v>
      </c>
      <c r="AQ15" s="31">
        <f t="shared" si="11"/>
        <v>0</v>
      </c>
      <c r="AR15" s="34">
        <f t="shared" si="12"/>
        <v>11.63</v>
      </c>
      <c r="AS15" s="29">
        <v>6.28</v>
      </c>
      <c r="AT15" s="30">
        <v>6.73</v>
      </c>
      <c r="AU15" s="30"/>
      <c r="AV15" s="31">
        <v>10</v>
      </c>
      <c r="AW15" s="31"/>
      <c r="AX15" s="31"/>
      <c r="AY15" s="31"/>
      <c r="AZ15" s="32"/>
      <c r="BA15" s="29">
        <f t="shared" si="13"/>
        <v>13.010000000000002</v>
      </c>
      <c r="BB15" s="33">
        <f t="shared" si="14"/>
        <v>5</v>
      </c>
      <c r="BC15" s="31">
        <f t="shared" si="15"/>
        <v>0</v>
      </c>
      <c r="BD15" s="34">
        <f t="shared" si="16"/>
        <v>18.01</v>
      </c>
      <c r="BE15" s="29">
        <v>23.73</v>
      </c>
      <c r="BF15" s="30"/>
      <c r="BG15" s="30"/>
      <c r="BH15" s="31">
        <v>28</v>
      </c>
      <c r="BI15" s="31"/>
      <c r="BJ15" s="31">
        <v>1</v>
      </c>
      <c r="BK15" s="31"/>
      <c r="BL15" s="32"/>
      <c r="BM15" s="29">
        <f t="shared" si="17"/>
        <v>23.73</v>
      </c>
      <c r="BN15" s="33">
        <f t="shared" si="18"/>
        <v>14</v>
      </c>
      <c r="BO15" s="31">
        <f t="shared" si="19"/>
        <v>5</v>
      </c>
      <c r="BP15" s="34">
        <f t="shared" si="20"/>
        <v>42.730000000000004</v>
      </c>
      <c r="BQ15" s="29"/>
      <c r="BR15" s="30"/>
      <c r="BS15" s="30"/>
      <c r="BT15" s="31"/>
      <c r="BU15" s="31"/>
      <c r="BV15" s="31"/>
      <c r="BW15" s="31"/>
      <c r="BX15" s="32"/>
      <c r="BY15" s="29">
        <f t="shared" si="21"/>
        <v>0</v>
      </c>
      <c r="BZ15" s="33">
        <f t="shared" si="22"/>
        <v>0</v>
      </c>
      <c r="CA15" s="31">
        <f t="shared" si="23"/>
        <v>0</v>
      </c>
      <c r="CB15" s="34">
        <f t="shared" si="24"/>
        <v>0</v>
      </c>
      <c r="CC15" s="29"/>
      <c r="CD15" s="30"/>
      <c r="CE15" s="31"/>
      <c r="CF15" s="31"/>
      <c r="CG15" s="31"/>
      <c r="CH15" s="31"/>
      <c r="CI15" s="32"/>
      <c r="CJ15" s="29">
        <f t="shared" si="25"/>
        <v>0</v>
      </c>
      <c r="CK15" s="33">
        <f t="shared" si="26"/>
        <v>0</v>
      </c>
      <c r="CL15" s="31">
        <f t="shared" si="27"/>
        <v>0</v>
      </c>
      <c r="CM15" s="34">
        <f t="shared" si="28"/>
        <v>0</v>
      </c>
      <c r="CN15" s="29"/>
      <c r="CO15" s="30"/>
      <c r="CP15" s="31"/>
      <c r="CQ15" s="31"/>
      <c r="CR15" s="31"/>
      <c r="CS15" s="31"/>
      <c r="CT15" s="32"/>
      <c r="CU15" s="29">
        <f t="shared" si="29"/>
        <v>0</v>
      </c>
      <c r="CV15" s="33">
        <f t="shared" si="30"/>
        <v>0</v>
      </c>
      <c r="CW15" s="31">
        <f t="shared" si="31"/>
        <v>0</v>
      </c>
      <c r="CX15" s="34">
        <f t="shared" si="32"/>
        <v>0</v>
      </c>
      <c r="CY15" s="29"/>
      <c r="CZ15" s="30"/>
      <c r="DA15" s="31"/>
      <c r="DB15" s="31"/>
      <c r="DC15" s="31"/>
      <c r="DD15" s="31"/>
      <c r="DE15" s="32"/>
      <c r="DF15" s="29">
        <f t="shared" si="33"/>
        <v>0</v>
      </c>
      <c r="DG15" s="33">
        <f t="shared" si="34"/>
        <v>0</v>
      </c>
      <c r="DH15" s="31">
        <f t="shared" si="35"/>
        <v>0</v>
      </c>
      <c r="DI15" s="34">
        <f t="shared" si="36"/>
        <v>0</v>
      </c>
    </row>
    <row r="16" spans="1:113" ht="12.75" customHeight="1">
      <c r="A16" s="18">
        <v>23</v>
      </c>
      <c r="B16" s="19" t="s">
        <v>52</v>
      </c>
      <c r="C16" s="19"/>
      <c r="D16" s="20"/>
      <c r="E16" s="20" t="s">
        <v>36</v>
      </c>
      <c r="F16" s="21" t="s">
        <v>94</v>
      </c>
      <c r="G16" s="22">
        <f>IF(AND(OR(($G$2="Y"),($H$2="Y")),(I16&lt;5),(J16&lt;5)),IF(AND((I16=I15),(J16=J15)),(G15+1),1),"")</f>
      </c>
      <c r="H16" s="22">
        <f>IF(AND(($H$2="Y"),(J16&gt;0),OR(AND((G16=1),(G31=10)),AND((G16=2),(G42=20)),AND((G16=3),(G51=30)),AND((G16=4),(G60=40)),AND((G16=5),(G69=50)),AND((G16=6),(G78=60)),AND((G16=7),(G87=70)),AND((G16=8),(G96=80)),AND((G16=9),(G105=90)),AND((G16=10),(G114=100)))),VLOOKUP((J16-1),SortLookup!$A$13:$B$16,2,0),"")</f>
      </c>
      <c r="I16" s="23">
        <f>IF(ISNA(VLOOKUP(E16,SortLookup!$A$1:$B$5,2,0))," ",VLOOKUP(E16,SortLookup!$A$1:$B$5,2,0))</f>
        <v>2</v>
      </c>
      <c r="J16" s="24">
        <f>IF(ISNA(VLOOKUP(F16,SortLookup!$A$7:$B$11,2,0))," ",VLOOKUP(F16,SortLookup!$A$7:$B$11,2,0))</f>
        <v>2</v>
      </c>
      <c r="K16" s="25">
        <f t="shared" si="0"/>
        <v>90.75999999999999</v>
      </c>
      <c r="L16" s="26">
        <f t="shared" si="1"/>
        <v>62.26</v>
      </c>
      <c r="M16" s="27">
        <f t="shared" si="2"/>
        <v>8</v>
      </c>
      <c r="N16" s="28">
        <f t="shared" si="3"/>
        <v>20.5</v>
      </c>
      <c r="O16" s="27">
        <f t="shared" si="4"/>
        <v>41</v>
      </c>
      <c r="P16" s="29">
        <v>10.99</v>
      </c>
      <c r="Q16" s="30"/>
      <c r="R16" s="30"/>
      <c r="S16" s="30"/>
      <c r="T16" s="30"/>
      <c r="U16" s="30"/>
      <c r="V16" s="30"/>
      <c r="W16" s="31">
        <v>9</v>
      </c>
      <c r="X16" s="31"/>
      <c r="Y16" s="31"/>
      <c r="Z16" s="31"/>
      <c r="AA16" s="32"/>
      <c r="AB16" s="29">
        <f t="shared" si="5"/>
        <v>10.99</v>
      </c>
      <c r="AC16" s="33">
        <f t="shared" si="6"/>
        <v>4.5</v>
      </c>
      <c r="AD16" s="31">
        <f t="shared" si="7"/>
        <v>0</v>
      </c>
      <c r="AE16" s="34">
        <f t="shared" si="8"/>
        <v>15.49</v>
      </c>
      <c r="AF16" s="29">
        <v>5.87</v>
      </c>
      <c r="AG16" s="30"/>
      <c r="AH16" s="30"/>
      <c r="AI16" s="30"/>
      <c r="AJ16" s="31">
        <v>16</v>
      </c>
      <c r="AK16" s="31"/>
      <c r="AL16" s="31"/>
      <c r="AM16" s="31"/>
      <c r="AN16" s="32"/>
      <c r="AO16" s="29">
        <f t="shared" si="9"/>
        <v>5.87</v>
      </c>
      <c r="AP16" s="33">
        <f t="shared" si="10"/>
        <v>8</v>
      </c>
      <c r="AQ16" s="31">
        <f t="shared" si="11"/>
        <v>0</v>
      </c>
      <c r="AR16" s="34">
        <f t="shared" si="12"/>
        <v>13.870000000000001</v>
      </c>
      <c r="AS16" s="29">
        <v>6.41</v>
      </c>
      <c r="AT16" s="30">
        <v>6.87</v>
      </c>
      <c r="AU16" s="30"/>
      <c r="AV16" s="31">
        <v>6</v>
      </c>
      <c r="AW16" s="31"/>
      <c r="AX16" s="31"/>
      <c r="AY16" s="31"/>
      <c r="AZ16" s="32"/>
      <c r="BA16" s="29">
        <f t="shared" si="13"/>
        <v>13.280000000000001</v>
      </c>
      <c r="BB16" s="33">
        <f t="shared" si="14"/>
        <v>3</v>
      </c>
      <c r="BC16" s="31">
        <f t="shared" si="15"/>
        <v>0</v>
      </c>
      <c r="BD16" s="34">
        <f t="shared" si="16"/>
        <v>16.28</v>
      </c>
      <c r="BE16" s="29">
        <v>32.12</v>
      </c>
      <c r="BF16" s="30"/>
      <c r="BG16" s="30"/>
      <c r="BH16" s="31">
        <v>10</v>
      </c>
      <c r="BI16" s="31">
        <v>1</v>
      </c>
      <c r="BJ16" s="31"/>
      <c r="BK16" s="31">
        <v>1</v>
      </c>
      <c r="BL16" s="32"/>
      <c r="BM16" s="29">
        <f t="shared" si="17"/>
        <v>32.12</v>
      </c>
      <c r="BN16" s="33">
        <f t="shared" si="18"/>
        <v>5</v>
      </c>
      <c r="BO16" s="31">
        <f t="shared" si="19"/>
        <v>8</v>
      </c>
      <c r="BP16" s="34">
        <f t="shared" si="20"/>
        <v>45.12</v>
      </c>
      <c r="BQ16" s="29"/>
      <c r="BR16" s="30"/>
      <c r="BS16" s="30"/>
      <c r="BT16" s="31"/>
      <c r="BU16" s="31"/>
      <c r="BV16" s="31"/>
      <c r="BW16" s="31"/>
      <c r="BX16" s="32"/>
      <c r="BY16" s="29">
        <f t="shared" si="21"/>
        <v>0</v>
      </c>
      <c r="BZ16" s="33">
        <f t="shared" si="22"/>
        <v>0</v>
      </c>
      <c r="CA16" s="31">
        <f t="shared" si="23"/>
        <v>0</v>
      </c>
      <c r="CB16" s="34">
        <f t="shared" si="24"/>
        <v>0</v>
      </c>
      <c r="CC16" s="29"/>
      <c r="CD16" s="30"/>
      <c r="CE16" s="31"/>
      <c r="CF16" s="31"/>
      <c r="CG16" s="31"/>
      <c r="CH16" s="31"/>
      <c r="CI16" s="32"/>
      <c r="CJ16" s="29">
        <f t="shared" si="25"/>
        <v>0</v>
      </c>
      <c r="CK16" s="33">
        <f t="shared" si="26"/>
        <v>0</v>
      </c>
      <c r="CL16" s="31">
        <f t="shared" si="27"/>
        <v>0</v>
      </c>
      <c r="CM16" s="34">
        <f t="shared" si="28"/>
        <v>0</v>
      </c>
      <c r="CN16" s="29"/>
      <c r="CO16" s="30"/>
      <c r="CP16" s="31"/>
      <c r="CQ16" s="31"/>
      <c r="CR16" s="31"/>
      <c r="CS16" s="31"/>
      <c r="CT16" s="32"/>
      <c r="CU16" s="29">
        <f t="shared" si="29"/>
        <v>0</v>
      </c>
      <c r="CV16" s="33">
        <f t="shared" si="30"/>
        <v>0</v>
      </c>
      <c r="CW16" s="31">
        <f t="shared" si="31"/>
        <v>0</v>
      </c>
      <c r="CX16" s="34">
        <f t="shared" si="32"/>
        <v>0</v>
      </c>
      <c r="CY16" s="29"/>
      <c r="CZ16" s="30"/>
      <c r="DA16" s="31"/>
      <c r="DB16" s="31"/>
      <c r="DC16" s="31"/>
      <c r="DD16" s="31"/>
      <c r="DE16" s="32"/>
      <c r="DF16" s="29">
        <f t="shared" si="33"/>
        <v>0</v>
      </c>
      <c r="DG16" s="33">
        <f t="shared" si="34"/>
        <v>0</v>
      </c>
      <c r="DH16" s="31">
        <f t="shared" si="35"/>
        <v>0</v>
      </c>
      <c r="DI16" s="34">
        <f t="shared" si="36"/>
        <v>0</v>
      </c>
    </row>
    <row r="17" spans="1:113" s="68" customFormat="1" ht="12.75" customHeight="1">
      <c r="A17" s="51"/>
      <c r="B17" s="52"/>
      <c r="C17" s="52"/>
      <c r="D17" s="53"/>
      <c r="E17" s="53"/>
      <c r="F17" s="54"/>
      <c r="G17" s="55"/>
      <c r="H17" s="55"/>
      <c r="I17" s="56"/>
      <c r="J17" s="57"/>
      <c r="K17" s="58"/>
      <c r="L17" s="59"/>
      <c r="M17" s="60"/>
      <c r="N17" s="61"/>
      <c r="O17" s="60"/>
      <c r="P17" s="62"/>
      <c r="Q17" s="63"/>
      <c r="R17" s="63"/>
      <c r="S17" s="63"/>
      <c r="T17" s="63"/>
      <c r="U17" s="63"/>
      <c r="V17" s="63"/>
      <c r="W17" s="64"/>
      <c r="X17" s="64"/>
      <c r="Y17" s="64"/>
      <c r="Z17" s="64"/>
      <c r="AA17" s="65"/>
      <c r="AB17" s="62"/>
      <c r="AC17" s="66"/>
      <c r="AD17" s="64"/>
      <c r="AE17" s="67"/>
      <c r="AF17" s="62"/>
      <c r="AG17" s="63"/>
      <c r="AH17" s="63"/>
      <c r="AI17" s="63"/>
      <c r="AJ17" s="64"/>
      <c r="AK17" s="64"/>
      <c r="AL17" s="64"/>
      <c r="AM17" s="64"/>
      <c r="AN17" s="65"/>
      <c r="AO17" s="62"/>
      <c r="AP17" s="66"/>
      <c r="AQ17" s="64"/>
      <c r="AR17" s="67"/>
      <c r="AS17" s="62"/>
      <c r="AT17" s="63"/>
      <c r="AU17" s="63"/>
      <c r="AV17" s="64"/>
      <c r="AW17" s="64"/>
      <c r="AX17" s="64"/>
      <c r="AY17" s="64"/>
      <c r="AZ17" s="65"/>
      <c r="BA17" s="62"/>
      <c r="BB17" s="66"/>
      <c r="BC17" s="64"/>
      <c r="BD17" s="67"/>
      <c r="BE17" s="62"/>
      <c r="BF17" s="63"/>
      <c r="BG17" s="63"/>
      <c r="BH17" s="64"/>
      <c r="BI17" s="64"/>
      <c r="BJ17" s="64"/>
      <c r="BK17" s="64"/>
      <c r="BL17" s="65"/>
      <c r="BM17" s="62"/>
      <c r="BN17" s="66"/>
      <c r="BO17" s="64"/>
      <c r="BP17" s="67"/>
      <c r="BQ17" s="62"/>
      <c r="BR17" s="63"/>
      <c r="BS17" s="63"/>
      <c r="BT17" s="64"/>
      <c r="BU17" s="64"/>
      <c r="BV17" s="64"/>
      <c r="BW17" s="64"/>
      <c r="BX17" s="65"/>
      <c r="BY17" s="62"/>
      <c r="BZ17" s="66"/>
      <c r="CA17" s="64"/>
      <c r="CB17" s="67"/>
      <c r="CC17" s="62"/>
      <c r="CD17" s="63"/>
      <c r="CE17" s="64"/>
      <c r="CF17" s="64"/>
      <c r="CG17" s="64"/>
      <c r="CH17" s="64"/>
      <c r="CI17" s="65"/>
      <c r="CJ17" s="62"/>
      <c r="CK17" s="66"/>
      <c r="CL17" s="64"/>
      <c r="CM17" s="67"/>
      <c r="CN17" s="62"/>
      <c r="CO17" s="63"/>
      <c r="CP17" s="64"/>
      <c r="CQ17" s="64"/>
      <c r="CR17" s="64"/>
      <c r="CS17" s="64"/>
      <c r="CT17" s="65"/>
      <c r="CU17" s="62"/>
      <c r="CV17" s="66"/>
      <c r="CW17" s="64"/>
      <c r="CX17" s="67"/>
      <c r="CY17" s="62"/>
      <c r="CZ17" s="63"/>
      <c r="DA17" s="64"/>
      <c r="DB17" s="64"/>
      <c r="DC17" s="64"/>
      <c r="DD17" s="64"/>
      <c r="DE17" s="65"/>
      <c r="DF17" s="62"/>
      <c r="DG17" s="66"/>
      <c r="DH17" s="64"/>
      <c r="DI17" s="67"/>
    </row>
    <row r="18" spans="1:113" ht="12.75" customHeight="1">
      <c r="A18" s="18">
        <v>16</v>
      </c>
      <c r="B18" s="19" t="s">
        <v>40</v>
      </c>
      <c r="C18" s="19"/>
      <c r="D18" s="20"/>
      <c r="E18" s="20" t="s">
        <v>36</v>
      </c>
      <c r="F18" s="21" t="s">
        <v>10</v>
      </c>
      <c r="G18" s="22">
        <f>IF(AND(OR(($G$2="Y"),($H$2="Y")),(I18&lt;5),(J18&lt;5)),IF(AND((I18=I16),(J18=J16)),(G16+1),1),"")</f>
      </c>
      <c r="H18" s="22">
        <f>IF(AND(($H$2="Y"),(J18&gt;0),OR(AND((G18=1),(G32=10)),AND((G18=2),(G43=20)),AND((G18=3),(G52=30)),AND((G18=4),(G61=40)),AND((G18=5),(G70=50)),AND((G18=6),(G79=60)),AND((G18=7),(G88=70)),AND((G18=8),(G97=80)),AND((G18=9),(G106=90)),AND((G18=10),(G115=100)))),VLOOKUP((J18-1),SortLookup!$A$13:$B$16,2,0),"")</f>
      </c>
      <c r="I18" s="23">
        <f>IF(ISNA(VLOOKUP(E18,SortLookup!$A$1:$B$5,2,0))," ",VLOOKUP(E18,SortLookup!$A$1:$B$5,2,0))</f>
        <v>2</v>
      </c>
      <c r="J18" s="24" t="str">
        <f>IF(ISNA(VLOOKUP(F18,SortLookup!$A$7:$B$11,2,0))," ",VLOOKUP(F18,SortLookup!$A$7:$B$11,2,0))</f>
        <v> </v>
      </c>
      <c r="K18" s="25">
        <f>(L18+M18)+N18</f>
        <v>125.38999999999999</v>
      </c>
      <c r="L18" s="26">
        <f>((((((AB18+AO18)+BA18)+BM18)+BY18)+CJ18)+CU18)+DF18</f>
        <v>105.88999999999999</v>
      </c>
      <c r="M18" s="27">
        <f>((((((AD18+AQ18)+BC18)+BO18)+CA18)+CL18)+CW18)+DH18</f>
        <v>11</v>
      </c>
      <c r="N18" s="28">
        <f>O18/2</f>
        <v>8.5</v>
      </c>
      <c r="O18" s="27">
        <f>((((((W18+AJ18)+AV18)+BH18)+BT18)+CE18)+CP18)+DA18</f>
        <v>17</v>
      </c>
      <c r="P18" s="29">
        <v>21.4</v>
      </c>
      <c r="Q18" s="30"/>
      <c r="R18" s="30"/>
      <c r="S18" s="30"/>
      <c r="T18" s="30"/>
      <c r="U18" s="30"/>
      <c r="V18" s="30"/>
      <c r="W18" s="31">
        <v>1</v>
      </c>
      <c r="X18" s="31">
        <v>1</v>
      </c>
      <c r="Y18" s="31"/>
      <c r="Z18" s="31"/>
      <c r="AA18" s="32"/>
      <c r="AB18" s="29">
        <f>(((((P18+Q18)+R18)+S18)+T18)+U18)+V18</f>
        <v>21.4</v>
      </c>
      <c r="AC18" s="33">
        <f>W18/2</f>
        <v>0.5</v>
      </c>
      <c r="AD18" s="31">
        <f>(((X18*3)+(Y18*5))+(Z18*5))+(AA18*20)</f>
        <v>3</v>
      </c>
      <c r="AE18" s="34">
        <f>(AB18+AC18)+AD18</f>
        <v>24.9</v>
      </c>
      <c r="AF18" s="29">
        <v>14.69</v>
      </c>
      <c r="AG18" s="30"/>
      <c r="AH18" s="30"/>
      <c r="AI18" s="30"/>
      <c r="AJ18" s="31">
        <v>1</v>
      </c>
      <c r="AK18" s="31"/>
      <c r="AL18" s="31"/>
      <c r="AM18" s="31"/>
      <c r="AN18" s="32"/>
      <c r="AO18" s="29">
        <f>((AF18+AG18)+AH18)+AI18</f>
        <v>14.69</v>
      </c>
      <c r="AP18" s="33">
        <f>AJ18/2</f>
        <v>0.5</v>
      </c>
      <c r="AQ18" s="31">
        <f>(((AK18*3)+(AL18*5))+(AM18*5))+(AN18*20)</f>
        <v>0</v>
      </c>
      <c r="AR18" s="34">
        <f>(AO18+AP18)+AQ18</f>
        <v>15.19</v>
      </c>
      <c r="AS18" s="29">
        <v>13</v>
      </c>
      <c r="AT18" s="30">
        <v>12.83</v>
      </c>
      <c r="AU18" s="30"/>
      <c r="AV18" s="31">
        <v>5</v>
      </c>
      <c r="AW18" s="31"/>
      <c r="AX18" s="31"/>
      <c r="AY18" s="31"/>
      <c r="AZ18" s="32"/>
      <c r="BA18" s="29">
        <f>(AS18+AT18)+AU18</f>
        <v>25.83</v>
      </c>
      <c r="BB18" s="33">
        <f>AV18/2</f>
        <v>2.5</v>
      </c>
      <c r="BC18" s="31">
        <f>(((AW18*3)+(AX18*5))+(AY18*5))+(AZ18*20)</f>
        <v>0</v>
      </c>
      <c r="BD18" s="34">
        <f>(BA18+BB18)+BC18</f>
        <v>28.33</v>
      </c>
      <c r="BE18" s="29">
        <v>43.97</v>
      </c>
      <c r="BF18" s="30"/>
      <c r="BG18" s="30"/>
      <c r="BH18" s="31">
        <v>10</v>
      </c>
      <c r="BI18" s="31">
        <v>1</v>
      </c>
      <c r="BJ18" s="31">
        <v>1</v>
      </c>
      <c r="BK18" s="31"/>
      <c r="BL18" s="32"/>
      <c r="BM18" s="29">
        <f>(BE18+BF18)+BG18</f>
        <v>43.97</v>
      </c>
      <c r="BN18" s="33">
        <f>BH18/2</f>
        <v>5</v>
      </c>
      <c r="BO18" s="31">
        <f>(((BI18*3)+(BJ18*5))+(BK18*5))+(BL18*20)</f>
        <v>8</v>
      </c>
      <c r="BP18" s="34">
        <f>(BM18+BN18)+BO18</f>
        <v>56.97</v>
      </c>
      <c r="BQ18" s="29"/>
      <c r="BR18" s="30"/>
      <c r="BS18" s="30"/>
      <c r="BT18" s="31"/>
      <c r="BU18" s="31"/>
      <c r="BV18" s="31"/>
      <c r="BW18" s="31"/>
      <c r="BX18" s="32"/>
      <c r="BY18" s="29">
        <f>(BQ18+BR18)+BS18</f>
        <v>0</v>
      </c>
      <c r="BZ18" s="33">
        <f>BT18/2</f>
        <v>0</v>
      </c>
      <c r="CA18" s="31">
        <f>(((BU18*3)+(BV18*5))+(BW18*5))+(BX18*20)</f>
        <v>0</v>
      </c>
      <c r="CB18" s="34">
        <f>(BY18+BZ18)+CA18</f>
        <v>0</v>
      </c>
      <c r="CC18" s="29"/>
      <c r="CD18" s="30"/>
      <c r="CE18" s="31"/>
      <c r="CF18" s="31"/>
      <c r="CG18" s="31"/>
      <c r="CH18" s="31"/>
      <c r="CI18" s="32"/>
      <c r="CJ18" s="29">
        <f>CC18+CD18</f>
        <v>0</v>
      </c>
      <c r="CK18" s="33">
        <f>CE18/2</f>
        <v>0</v>
      </c>
      <c r="CL18" s="31">
        <f>(((CF18*3)+(CG18*5))+(CH18*5))+(CI18*20)</f>
        <v>0</v>
      </c>
      <c r="CM18" s="34">
        <f>(CJ18+CK18)+CL18</f>
        <v>0</v>
      </c>
      <c r="CN18" s="29"/>
      <c r="CO18" s="30"/>
      <c r="CP18" s="31"/>
      <c r="CQ18" s="31"/>
      <c r="CR18" s="31"/>
      <c r="CS18" s="31"/>
      <c r="CT18" s="32"/>
      <c r="CU18" s="29">
        <f>CN18+CO18</f>
        <v>0</v>
      </c>
      <c r="CV18" s="33">
        <f>CP18/2</f>
        <v>0</v>
      </c>
      <c r="CW18" s="31">
        <f>(((CQ18*3)+(CR18*5))+(CS18*5))+(CT18*20)</f>
        <v>0</v>
      </c>
      <c r="CX18" s="34">
        <f>(CU18+CV18)+CW18</f>
        <v>0</v>
      </c>
      <c r="CY18" s="29"/>
      <c r="CZ18" s="30"/>
      <c r="DA18" s="31"/>
      <c r="DB18" s="31"/>
      <c r="DC18" s="31"/>
      <c r="DD18" s="31"/>
      <c r="DE18" s="32"/>
      <c r="DF18" s="29">
        <f>CY18+CZ18</f>
        <v>0</v>
      </c>
      <c r="DG18" s="33">
        <f>DA18/2</f>
        <v>0</v>
      </c>
      <c r="DH18" s="31">
        <f>(((DB18*3)+(DC18*5))+(DD18*5))+(DE18*20)</f>
        <v>0</v>
      </c>
      <c r="DI18" s="34">
        <f>(DF18+DG18)+DH18</f>
        <v>0</v>
      </c>
    </row>
    <row r="19" spans="1:113" s="86" customFormat="1" ht="12.75" customHeight="1">
      <c r="A19" s="69"/>
      <c r="B19" s="70"/>
      <c r="C19" s="70"/>
      <c r="D19" s="71"/>
      <c r="E19" s="71"/>
      <c r="F19" s="72"/>
      <c r="G19" s="73"/>
      <c r="H19" s="73"/>
      <c r="I19" s="74"/>
      <c r="J19" s="75"/>
      <c r="K19" s="76"/>
      <c r="L19" s="77"/>
      <c r="M19" s="78"/>
      <c r="N19" s="79"/>
      <c r="O19" s="78"/>
      <c r="P19" s="80"/>
      <c r="Q19" s="81"/>
      <c r="R19" s="81"/>
      <c r="S19" s="81"/>
      <c r="T19" s="81"/>
      <c r="U19" s="81"/>
      <c r="V19" s="81"/>
      <c r="W19" s="82"/>
      <c r="X19" s="82"/>
      <c r="Y19" s="82"/>
      <c r="Z19" s="82"/>
      <c r="AA19" s="83"/>
      <c r="AB19" s="80"/>
      <c r="AC19" s="84"/>
      <c r="AD19" s="82"/>
      <c r="AE19" s="85"/>
      <c r="AF19" s="80"/>
      <c r="AG19" s="81"/>
      <c r="AH19" s="81"/>
      <c r="AI19" s="81"/>
      <c r="AJ19" s="82"/>
      <c r="AK19" s="82"/>
      <c r="AL19" s="82"/>
      <c r="AM19" s="82"/>
      <c r="AN19" s="83"/>
      <c r="AO19" s="80"/>
      <c r="AP19" s="84"/>
      <c r="AQ19" s="82"/>
      <c r="AR19" s="85"/>
      <c r="AS19" s="80"/>
      <c r="AT19" s="81"/>
      <c r="AU19" s="81"/>
      <c r="AV19" s="82"/>
      <c r="AW19" s="82"/>
      <c r="AX19" s="82"/>
      <c r="AY19" s="82"/>
      <c r="AZ19" s="83"/>
      <c r="BA19" s="80"/>
      <c r="BB19" s="84"/>
      <c r="BC19" s="82"/>
      <c r="BD19" s="85"/>
      <c r="BE19" s="80"/>
      <c r="BF19" s="81"/>
      <c r="BG19" s="81"/>
      <c r="BH19" s="82"/>
      <c r="BI19" s="82"/>
      <c r="BJ19" s="82"/>
      <c r="BK19" s="82"/>
      <c r="BL19" s="83"/>
      <c r="BM19" s="80"/>
      <c r="BN19" s="84"/>
      <c r="BO19" s="82"/>
      <c r="BP19" s="85"/>
      <c r="BQ19" s="80"/>
      <c r="BR19" s="81"/>
      <c r="BS19" s="81"/>
      <c r="BT19" s="82"/>
      <c r="BU19" s="82"/>
      <c r="BV19" s="82"/>
      <c r="BW19" s="82"/>
      <c r="BX19" s="83"/>
      <c r="BY19" s="80"/>
      <c r="BZ19" s="84"/>
      <c r="CA19" s="82"/>
      <c r="CB19" s="85"/>
      <c r="CC19" s="80"/>
      <c r="CD19" s="81"/>
      <c r="CE19" s="82"/>
      <c r="CF19" s="82"/>
      <c r="CG19" s="82"/>
      <c r="CH19" s="82"/>
      <c r="CI19" s="83"/>
      <c r="CJ19" s="80"/>
      <c r="CK19" s="84"/>
      <c r="CL19" s="82"/>
      <c r="CM19" s="85"/>
      <c r="CN19" s="80"/>
      <c r="CO19" s="81"/>
      <c r="CP19" s="82"/>
      <c r="CQ19" s="82"/>
      <c r="CR19" s="82"/>
      <c r="CS19" s="82"/>
      <c r="CT19" s="83"/>
      <c r="CU19" s="80"/>
      <c r="CV19" s="84"/>
      <c r="CW19" s="82"/>
      <c r="CX19" s="85"/>
      <c r="CY19" s="80"/>
      <c r="CZ19" s="81"/>
      <c r="DA19" s="82"/>
      <c r="DB19" s="82"/>
      <c r="DC19" s="82"/>
      <c r="DD19" s="82"/>
      <c r="DE19" s="83"/>
      <c r="DF19" s="80"/>
      <c r="DG19" s="84"/>
      <c r="DH19" s="82"/>
      <c r="DI19" s="85"/>
    </row>
    <row r="20" spans="1:113" ht="12.75" customHeight="1">
      <c r="A20" s="18">
        <v>10</v>
      </c>
      <c r="B20" s="19" t="s">
        <v>0</v>
      </c>
      <c r="C20" s="19"/>
      <c r="D20" s="20"/>
      <c r="E20" s="20" t="s">
        <v>84</v>
      </c>
      <c r="F20" s="21" t="s">
        <v>12</v>
      </c>
      <c r="G20" s="22">
        <f>IF(AND(OR(($G$2="Y"),($H$2="Y")),(I20&lt;5),(J20&lt;5)),IF(AND((I20=I18),(J20=J18)),(G18+1),1),"")</f>
      </c>
      <c r="H20" s="22">
        <f>IF(AND(($H$2="Y"),(J20&gt;0),OR(AND((G20=1),(G34=10)),AND((G20=2),(G44=20)),AND((G20=3),(G53=30)),AND((G20=4),(G62=40)),AND((G20=5),(G71=50)),AND((G20=6),(G80=60)),AND((G20=7),(G89=70)),AND((G20=8),(G98=80)),AND((G20=9),(G107=90)),AND((G20=10),(G116=100)))),VLOOKUP((J20-1),SortLookup!$A$13:$B$16,2,0),"")</f>
      </c>
      <c r="I20" s="23">
        <f>IF(ISNA(VLOOKUP(E20,SortLookup!$A$1:$B$5,2,0))," ",VLOOKUP(E20,SortLookup!$A$1:$B$5,2,0))</f>
        <v>1</v>
      </c>
      <c r="J20" s="24">
        <f>IF(ISNA(VLOOKUP(F20,SortLookup!$A$7:$B$11,2,0))," ",VLOOKUP(F20,SortLookup!$A$7:$B$11,2,0))</f>
        <v>3</v>
      </c>
      <c r="K20" s="25">
        <f>(L20+M20)+N20</f>
        <v>88.82</v>
      </c>
      <c r="L20" s="26">
        <f>((((((AB20+AO20)+BA20)+BM20)+BY20)+CJ20)+CU20)+DF20</f>
        <v>69.82</v>
      </c>
      <c r="M20" s="27">
        <f>((((((AD20+AQ20)+BC20)+BO20)+CA20)+CL20)+CW20)+DH20</f>
        <v>3</v>
      </c>
      <c r="N20" s="28">
        <f>O20/2</f>
        <v>16</v>
      </c>
      <c r="O20" s="27">
        <f>((((((W20+AJ20)+AV20)+BH20)+BT20)+CE20)+CP20)+DA20</f>
        <v>32</v>
      </c>
      <c r="P20" s="29">
        <v>12.53</v>
      </c>
      <c r="Q20" s="30"/>
      <c r="R20" s="30"/>
      <c r="S20" s="30"/>
      <c r="T20" s="30"/>
      <c r="U20" s="30"/>
      <c r="V20" s="30"/>
      <c r="W20" s="31">
        <v>5</v>
      </c>
      <c r="X20" s="31">
        <v>1</v>
      </c>
      <c r="Y20" s="31"/>
      <c r="Z20" s="31"/>
      <c r="AA20" s="32"/>
      <c r="AB20" s="29">
        <f>(((((P20+Q20)+R20)+S20)+T20)+U20)+V20</f>
        <v>12.53</v>
      </c>
      <c r="AC20" s="33">
        <f>W20/2</f>
        <v>2.5</v>
      </c>
      <c r="AD20" s="31">
        <f>(((X20*3)+(Y20*5))+(Z20*5))+(AA20*20)</f>
        <v>3</v>
      </c>
      <c r="AE20" s="34">
        <f>(AB20+AC20)+AD20</f>
        <v>18.03</v>
      </c>
      <c r="AF20" s="29">
        <v>7.11</v>
      </c>
      <c r="AG20" s="30"/>
      <c r="AH20" s="30"/>
      <c r="AI20" s="30"/>
      <c r="AJ20" s="31">
        <v>7</v>
      </c>
      <c r="AK20" s="31"/>
      <c r="AL20" s="31"/>
      <c r="AM20" s="31"/>
      <c r="AN20" s="32"/>
      <c r="AO20" s="29">
        <f>((AF20+AG20)+AH20)+AI20</f>
        <v>7.11</v>
      </c>
      <c r="AP20" s="33">
        <f>AJ20/2</f>
        <v>3.5</v>
      </c>
      <c r="AQ20" s="31">
        <f>(((AK20*3)+(AL20*5))+(AM20*5))+(AN20*20)</f>
        <v>0</v>
      </c>
      <c r="AR20" s="34">
        <f>(AO20+AP20)+AQ20</f>
        <v>10.61</v>
      </c>
      <c r="AS20" s="29">
        <v>8.49</v>
      </c>
      <c r="AT20" s="30">
        <v>9.04</v>
      </c>
      <c r="AU20" s="30"/>
      <c r="AV20" s="31">
        <v>7</v>
      </c>
      <c r="AW20" s="31"/>
      <c r="AX20" s="31"/>
      <c r="AY20" s="31"/>
      <c r="AZ20" s="32"/>
      <c r="BA20" s="29">
        <f>(AS20+AT20)+AU20</f>
        <v>17.53</v>
      </c>
      <c r="BB20" s="33">
        <f>AV20/2</f>
        <v>3.5</v>
      </c>
      <c r="BC20" s="31">
        <f>(((AW20*3)+(AX20*5))+(AY20*5))+(AZ20*20)</f>
        <v>0</v>
      </c>
      <c r="BD20" s="34">
        <f>(BA20+BB20)+BC20</f>
        <v>21.03</v>
      </c>
      <c r="BE20" s="29">
        <v>32.65</v>
      </c>
      <c r="BF20" s="30"/>
      <c r="BG20" s="30"/>
      <c r="BH20" s="31">
        <v>13</v>
      </c>
      <c r="BI20" s="31"/>
      <c r="BJ20" s="31"/>
      <c r="BK20" s="31"/>
      <c r="BL20" s="32"/>
      <c r="BM20" s="29">
        <f>(BE20+BF20)+BG20</f>
        <v>32.65</v>
      </c>
      <c r="BN20" s="33">
        <f>BH20/2</f>
        <v>6.5</v>
      </c>
      <c r="BO20" s="31">
        <f>(((BI20*3)+(BJ20*5))+(BK20*5))+(BL20*20)</f>
        <v>0</v>
      </c>
      <c r="BP20" s="34">
        <f>(BM20+BN20)+BO20</f>
        <v>39.15</v>
      </c>
      <c r="BQ20" s="29"/>
      <c r="BR20" s="30"/>
      <c r="BS20" s="30"/>
      <c r="BT20" s="31"/>
      <c r="BU20" s="31"/>
      <c r="BV20" s="31"/>
      <c r="BW20" s="31"/>
      <c r="BX20" s="32"/>
      <c r="BY20" s="29">
        <f>(BQ20+BR20)+BS20</f>
        <v>0</v>
      </c>
      <c r="BZ20" s="33">
        <f>BT20/2</f>
        <v>0</v>
      </c>
      <c r="CA20" s="31">
        <f>(((BU20*3)+(BV20*5))+(BW20*5))+(BX20*20)</f>
        <v>0</v>
      </c>
      <c r="CB20" s="34">
        <f>(BY20+BZ20)+CA20</f>
        <v>0</v>
      </c>
      <c r="CC20" s="29"/>
      <c r="CD20" s="30"/>
      <c r="CE20" s="31"/>
      <c r="CF20" s="31"/>
      <c r="CG20" s="31"/>
      <c r="CH20" s="31"/>
      <c r="CI20" s="32"/>
      <c r="CJ20" s="29">
        <f>CC20+CD20</f>
        <v>0</v>
      </c>
      <c r="CK20" s="33">
        <f>CE20/2</f>
        <v>0</v>
      </c>
      <c r="CL20" s="31">
        <f>(((CF20*3)+(CG20*5))+(CH20*5))+(CI20*20)</f>
        <v>0</v>
      </c>
      <c r="CM20" s="34">
        <f>(CJ20+CK20)+CL20</f>
        <v>0</v>
      </c>
      <c r="CN20" s="29"/>
      <c r="CO20" s="30"/>
      <c r="CP20" s="31"/>
      <c r="CQ20" s="31"/>
      <c r="CR20" s="31"/>
      <c r="CS20" s="31"/>
      <c r="CT20" s="32"/>
      <c r="CU20" s="29">
        <f>CN20+CO20</f>
        <v>0</v>
      </c>
      <c r="CV20" s="33">
        <f>CP20/2</f>
        <v>0</v>
      </c>
      <c r="CW20" s="31">
        <f>(((CQ20*3)+(CR20*5))+(CS20*5))+(CT20*20)</f>
        <v>0</v>
      </c>
      <c r="CX20" s="34">
        <f>(CU20+CV20)+CW20</f>
        <v>0</v>
      </c>
      <c r="CY20" s="29"/>
      <c r="CZ20" s="30"/>
      <c r="DA20" s="31"/>
      <c r="DB20" s="31"/>
      <c r="DC20" s="31"/>
      <c r="DD20" s="31"/>
      <c r="DE20" s="32"/>
      <c r="DF20" s="29">
        <f>CY20+CZ20</f>
        <v>0</v>
      </c>
      <c r="DG20" s="33">
        <f>DA20/2</f>
        <v>0</v>
      </c>
      <c r="DH20" s="31">
        <f>(((DB20*3)+(DC20*5))+(DD20*5))+(DE20*20)</f>
        <v>0</v>
      </c>
      <c r="DI20" s="34">
        <f>(DF20+DG20)+DH20</f>
        <v>0</v>
      </c>
    </row>
    <row r="21" spans="1:113" ht="12.75" customHeight="1">
      <c r="A21" s="18">
        <v>22</v>
      </c>
      <c r="B21" s="19" t="s">
        <v>90</v>
      </c>
      <c r="C21" s="19"/>
      <c r="D21" s="20"/>
      <c r="E21" s="20" t="s">
        <v>84</v>
      </c>
      <c r="F21" s="21" t="s">
        <v>12</v>
      </c>
      <c r="G21" s="22">
        <f>IF(AND(OR(($G$2="Y"),($H$2="Y")),(I21&lt;5),(J21&lt;5)),IF(AND((I21=I20),(J21=J20)),(G20+1),1),"")</f>
      </c>
      <c r="H21" s="22">
        <f>IF(AND(($H$2="Y"),(J21&gt;0),OR(AND((G21=1),(G36=10)),AND((G21=2),(G45=20)),AND((G21=3),(G54=30)),AND((G21=4),(G63=40)),AND((G21=5),(G72=50)),AND((G21=6),(G81=60)),AND((G21=7),(G90=70)),AND((G21=8),(G99=80)),AND((G21=9),(G108=90)),AND((G21=10),(G117=100)))),VLOOKUP((J21-1),SortLookup!$A$13:$B$16,2,0),"")</f>
      </c>
      <c r="I21" s="23">
        <f>IF(ISNA(VLOOKUP(E21,SortLookup!$A$1:$B$5,2,0))," ",VLOOKUP(E21,SortLookup!$A$1:$B$5,2,0))</f>
        <v>1</v>
      </c>
      <c r="J21" s="24">
        <f>IF(ISNA(VLOOKUP(F21,SortLookup!$A$7:$B$11,2,0))," ",VLOOKUP(F21,SortLookup!$A$7:$B$11,2,0))</f>
        <v>3</v>
      </c>
      <c r="K21" s="25">
        <f>(L21+M21)+N21</f>
        <v>132.11</v>
      </c>
      <c r="L21" s="26">
        <f>((((((AB21+AO21)+BA21)+BM21)+BY21)+CJ21)+CU21)+DF21</f>
        <v>105.11000000000001</v>
      </c>
      <c r="M21" s="27">
        <f>((((((AD21+AQ21)+BC21)+BO21)+CA21)+CL21)+CW21)+DH21</f>
        <v>3</v>
      </c>
      <c r="N21" s="28">
        <f>O21/2</f>
        <v>24</v>
      </c>
      <c r="O21" s="27">
        <f>((((((W21+AJ21)+AV21)+BH21)+BT21)+CE21)+CP21)+DA21</f>
        <v>48</v>
      </c>
      <c r="P21" s="29">
        <v>14.01</v>
      </c>
      <c r="Q21" s="30"/>
      <c r="R21" s="30"/>
      <c r="S21" s="30"/>
      <c r="T21" s="30"/>
      <c r="U21" s="30"/>
      <c r="V21" s="30"/>
      <c r="W21" s="31">
        <v>15</v>
      </c>
      <c r="X21" s="31"/>
      <c r="Y21" s="31"/>
      <c r="Z21" s="31"/>
      <c r="AA21" s="32"/>
      <c r="AB21" s="29">
        <f>(((((P21+Q21)+R21)+S21)+T21)+U21)+V21</f>
        <v>14.01</v>
      </c>
      <c r="AC21" s="33">
        <f>W21/2</f>
        <v>7.5</v>
      </c>
      <c r="AD21" s="31">
        <f>(((X21*3)+(Y21*5))+(Z21*5))+(AA21*20)</f>
        <v>0</v>
      </c>
      <c r="AE21" s="34">
        <f>(AB21+AC21)+AD21</f>
        <v>21.509999999999998</v>
      </c>
      <c r="AF21" s="29">
        <v>7.91</v>
      </c>
      <c r="AG21" s="30"/>
      <c r="AH21" s="30"/>
      <c r="AI21" s="30"/>
      <c r="AJ21" s="31">
        <v>7</v>
      </c>
      <c r="AK21" s="31"/>
      <c r="AL21" s="31"/>
      <c r="AM21" s="31"/>
      <c r="AN21" s="32"/>
      <c r="AO21" s="29">
        <f>((AF21+AG21)+AH21)+AI21</f>
        <v>7.91</v>
      </c>
      <c r="AP21" s="33">
        <f>AJ21/2</f>
        <v>3.5</v>
      </c>
      <c r="AQ21" s="31">
        <f>(((AK21*3)+(AL21*5))+(AM21*5))+(AN21*20)</f>
        <v>0</v>
      </c>
      <c r="AR21" s="34">
        <f>(AO21+AP21)+AQ21</f>
        <v>11.41</v>
      </c>
      <c r="AS21" s="29">
        <v>9.21</v>
      </c>
      <c r="AT21" s="30">
        <v>8.61</v>
      </c>
      <c r="AU21" s="30"/>
      <c r="AV21" s="31">
        <v>14</v>
      </c>
      <c r="AW21" s="31"/>
      <c r="AX21" s="31"/>
      <c r="AY21" s="31"/>
      <c r="AZ21" s="32"/>
      <c r="BA21" s="29">
        <f>(AS21+AT21)+AU21</f>
        <v>17.82</v>
      </c>
      <c r="BB21" s="33">
        <f>AV21/2</f>
        <v>7</v>
      </c>
      <c r="BC21" s="31">
        <f>(((AW21*3)+(AX21*5))+(AY21*5))+(AZ21*20)</f>
        <v>0</v>
      </c>
      <c r="BD21" s="34">
        <f>(BA21+BB21)+BC21</f>
        <v>24.82</v>
      </c>
      <c r="BE21" s="29">
        <v>65.37</v>
      </c>
      <c r="BF21" s="30"/>
      <c r="BG21" s="30"/>
      <c r="BH21" s="31">
        <v>12</v>
      </c>
      <c r="BI21" s="31">
        <v>1</v>
      </c>
      <c r="BJ21" s="31"/>
      <c r="BK21" s="31"/>
      <c r="BL21" s="32"/>
      <c r="BM21" s="29">
        <f>(BE21+BF21)+BG21</f>
        <v>65.37</v>
      </c>
      <c r="BN21" s="33">
        <f>BH21/2</f>
        <v>6</v>
      </c>
      <c r="BO21" s="31">
        <f>(((BI21*3)+(BJ21*5))+(BK21*5))+(BL21*20)</f>
        <v>3</v>
      </c>
      <c r="BP21" s="34">
        <f>(BM21+BN21)+BO21</f>
        <v>74.37</v>
      </c>
      <c r="BQ21" s="29"/>
      <c r="BR21" s="30"/>
      <c r="BS21" s="30"/>
      <c r="BT21" s="31"/>
      <c r="BU21" s="31"/>
      <c r="BV21" s="31"/>
      <c r="BW21" s="31"/>
      <c r="BX21" s="32"/>
      <c r="BY21" s="29">
        <f>(BQ21+BR21)+BS21</f>
        <v>0</v>
      </c>
      <c r="BZ21" s="33">
        <f>BT21/2</f>
        <v>0</v>
      </c>
      <c r="CA21" s="31">
        <f>(((BU21*3)+(BV21*5))+(BW21*5))+(BX21*20)</f>
        <v>0</v>
      </c>
      <c r="CB21" s="34">
        <f>(BY21+BZ21)+CA21</f>
        <v>0</v>
      </c>
      <c r="CC21" s="29"/>
      <c r="CD21" s="30"/>
      <c r="CE21" s="31"/>
      <c r="CF21" s="31"/>
      <c r="CG21" s="31"/>
      <c r="CH21" s="31"/>
      <c r="CI21" s="32"/>
      <c r="CJ21" s="29">
        <f>CC21+CD21</f>
        <v>0</v>
      </c>
      <c r="CK21" s="33">
        <f>CE21/2</f>
        <v>0</v>
      </c>
      <c r="CL21" s="31">
        <f>(((CF21*3)+(CG21*5))+(CH21*5))+(CI21*20)</f>
        <v>0</v>
      </c>
      <c r="CM21" s="34">
        <f>(CJ21+CK21)+CL21</f>
        <v>0</v>
      </c>
      <c r="CN21" s="29"/>
      <c r="CO21" s="30"/>
      <c r="CP21" s="31"/>
      <c r="CQ21" s="31"/>
      <c r="CR21" s="31"/>
      <c r="CS21" s="31"/>
      <c r="CT21" s="32"/>
      <c r="CU21" s="29">
        <f>CN21+CO21</f>
        <v>0</v>
      </c>
      <c r="CV21" s="33">
        <f>CP21/2</f>
        <v>0</v>
      </c>
      <c r="CW21" s="31">
        <f>(((CQ21*3)+(CR21*5))+(CS21*5))+(CT21*20)</f>
        <v>0</v>
      </c>
      <c r="CX21" s="34">
        <f>(CU21+CV21)+CW21</f>
        <v>0</v>
      </c>
      <c r="CY21" s="29"/>
      <c r="CZ21" s="30"/>
      <c r="DA21" s="31"/>
      <c r="DB21" s="31"/>
      <c r="DC21" s="31"/>
      <c r="DD21" s="31"/>
      <c r="DE21" s="32"/>
      <c r="DF21" s="29">
        <f>CY21+CZ21</f>
        <v>0</v>
      </c>
      <c r="DG21" s="33">
        <f>DA21/2</f>
        <v>0</v>
      </c>
      <c r="DH21" s="31">
        <f>(((DB21*3)+(DC21*5))+(DD21*5))+(DE21*20)</f>
        <v>0</v>
      </c>
      <c r="DI21" s="34">
        <f>(DF21+DG21)+DH21</f>
        <v>0</v>
      </c>
    </row>
    <row r="22" spans="1:113" s="68" customFormat="1" ht="12.75" customHeight="1">
      <c r="A22" s="51"/>
      <c r="B22" s="52"/>
      <c r="C22" s="52"/>
      <c r="D22" s="53"/>
      <c r="E22" s="53"/>
      <c r="F22" s="54"/>
      <c r="G22" s="55"/>
      <c r="H22" s="55"/>
      <c r="I22" s="56"/>
      <c r="J22" s="57"/>
      <c r="K22" s="58"/>
      <c r="L22" s="59"/>
      <c r="M22" s="60"/>
      <c r="N22" s="61"/>
      <c r="O22" s="60"/>
      <c r="P22" s="62"/>
      <c r="Q22" s="63"/>
      <c r="R22" s="63"/>
      <c r="S22" s="63"/>
      <c r="T22" s="63"/>
      <c r="U22" s="63"/>
      <c r="V22" s="63"/>
      <c r="W22" s="64"/>
      <c r="X22" s="64"/>
      <c r="Y22" s="64"/>
      <c r="Z22" s="64"/>
      <c r="AA22" s="65"/>
      <c r="AB22" s="62"/>
      <c r="AC22" s="66"/>
      <c r="AD22" s="64"/>
      <c r="AE22" s="67"/>
      <c r="AF22" s="62"/>
      <c r="AG22" s="63"/>
      <c r="AH22" s="63"/>
      <c r="AI22" s="63"/>
      <c r="AJ22" s="64"/>
      <c r="AK22" s="64"/>
      <c r="AL22" s="64"/>
      <c r="AM22" s="64"/>
      <c r="AN22" s="65"/>
      <c r="AO22" s="62"/>
      <c r="AP22" s="66"/>
      <c r="AQ22" s="64"/>
      <c r="AR22" s="67"/>
      <c r="AS22" s="62"/>
      <c r="AT22" s="63"/>
      <c r="AU22" s="63"/>
      <c r="AV22" s="64"/>
      <c r="AW22" s="64"/>
      <c r="AX22" s="64"/>
      <c r="AY22" s="64"/>
      <c r="AZ22" s="65"/>
      <c r="BA22" s="62"/>
      <c r="BB22" s="66"/>
      <c r="BC22" s="64"/>
      <c r="BD22" s="67"/>
      <c r="BE22" s="62"/>
      <c r="BF22" s="63"/>
      <c r="BG22" s="63"/>
      <c r="BH22" s="64"/>
      <c r="BI22" s="64"/>
      <c r="BJ22" s="64"/>
      <c r="BK22" s="64"/>
      <c r="BL22" s="65"/>
      <c r="BM22" s="62"/>
      <c r="BN22" s="66"/>
      <c r="BO22" s="64"/>
      <c r="BP22" s="67"/>
      <c r="BQ22" s="62"/>
      <c r="BR22" s="63"/>
      <c r="BS22" s="63"/>
      <c r="BT22" s="64"/>
      <c r="BU22" s="64"/>
      <c r="BV22" s="64"/>
      <c r="BW22" s="64"/>
      <c r="BX22" s="65"/>
      <c r="BY22" s="62"/>
      <c r="BZ22" s="66"/>
      <c r="CA22" s="64"/>
      <c r="CB22" s="67"/>
      <c r="CC22" s="62"/>
      <c r="CD22" s="63"/>
      <c r="CE22" s="64"/>
      <c r="CF22" s="64"/>
      <c r="CG22" s="64"/>
      <c r="CH22" s="64"/>
      <c r="CI22" s="65"/>
      <c r="CJ22" s="62"/>
      <c r="CK22" s="66"/>
      <c r="CL22" s="64"/>
      <c r="CM22" s="67"/>
      <c r="CN22" s="62"/>
      <c r="CO22" s="63"/>
      <c r="CP22" s="64"/>
      <c r="CQ22" s="64"/>
      <c r="CR22" s="64"/>
      <c r="CS22" s="64"/>
      <c r="CT22" s="65"/>
      <c r="CU22" s="62"/>
      <c r="CV22" s="66"/>
      <c r="CW22" s="64"/>
      <c r="CX22" s="67"/>
      <c r="CY22" s="62"/>
      <c r="CZ22" s="63"/>
      <c r="DA22" s="64"/>
      <c r="DB22" s="64"/>
      <c r="DC22" s="64"/>
      <c r="DD22" s="64"/>
      <c r="DE22" s="65"/>
      <c r="DF22" s="62"/>
      <c r="DG22" s="66"/>
      <c r="DH22" s="64"/>
      <c r="DI22" s="67"/>
    </row>
    <row r="23" spans="1:113" ht="12.75" customHeight="1">
      <c r="A23" s="18">
        <v>20</v>
      </c>
      <c r="B23" s="19" t="s">
        <v>16</v>
      </c>
      <c r="C23" s="19"/>
      <c r="D23" s="20"/>
      <c r="E23" s="20" t="s">
        <v>84</v>
      </c>
      <c r="F23" s="21" t="s">
        <v>23</v>
      </c>
      <c r="G23" s="22">
        <f>IF(AND(OR(($G$2="Y"),($H$2="Y")),(I23&lt;5),(J23&lt;5)),IF(AND((I23=I21),(J23=J21)),(G21+1),1),"")</f>
      </c>
      <c r="H23" s="22">
        <f>IF(AND(($H$2="Y"),(J23&gt;0),OR(AND((G23=1),(G37=10)),AND((G23=2),(G46=20)),AND((G23=3),(G55=30)),AND((G23=4),(G64=40)),AND((G23=5),(G73=50)),AND((G23=6),(G82=60)),AND((G23=7),(G91=70)),AND((G23=8),(G100=80)),AND((G23=9),(G109=90)),AND((G23=10),(G118=100)))),VLOOKUP((J23-1),SortLookup!$A$13:$B$16,2,0),"")</f>
      </c>
      <c r="I23" s="23">
        <f>IF(ISNA(VLOOKUP(E23,SortLookup!$A$1:$B$5,2,0))," ",VLOOKUP(E23,SortLookup!$A$1:$B$5,2,0))</f>
        <v>1</v>
      </c>
      <c r="J23" s="24">
        <f>IF(ISNA(VLOOKUP(F23,SortLookup!$A$7:$B$11,2,0))," ",VLOOKUP(F23,SortLookup!$A$7:$B$11,2,0))</f>
        <v>4</v>
      </c>
      <c r="K23" s="25">
        <f>(L23+M23)+N23</f>
        <v>77.58</v>
      </c>
      <c r="L23" s="26">
        <f>((((((AB23+AO23)+BA23)+BM23)+BY23)+CJ23)+CU23)+DF23</f>
        <v>63.58</v>
      </c>
      <c r="M23" s="27">
        <f>((((((AD23+AQ23)+BC23)+BO23)+CA23)+CL23)+CW23)+DH23</f>
        <v>8</v>
      </c>
      <c r="N23" s="28">
        <f>O23/2</f>
        <v>6</v>
      </c>
      <c r="O23" s="27">
        <f>((((((W23+AJ23)+AV23)+BH23)+BT23)+CE23)+CP23)+DA23</f>
        <v>12</v>
      </c>
      <c r="P23" s="29">
        <v>10.17</v>
      </c>
      <c r="Q23" s="30"/>
      <c r="R23" s="30"/>
      <c r="S23" s="30"/>
      <c r="T23" s="30"/>
      <c r="U23" s="30"/>
      <c r="V23" s="30"/>
      <c r="W23" s="31">
        <v>4</v>
      </c>
      <c r="X23" s="31"/>
      <c r="Y23" s="31"/>
      <c r="Z23" s="31"/>
      <c r="AA23" s="32"/>
      <c r="AB23" s="29">
        <f>(((((P23+Q23)+R23)+S23)+T23)+U23)+V23</f>
        <v>10.17</v>
      </c>
      <c r="AC23" s="33">
        <f>W23/2</f>
        <v>2</v>
      </c>
      <c r="AD23" s="31">
        <f>(((X23*3)+(Y23*5))+(Z23*5))+(AA23*20)</f>
        <v>0</v>
      </c>
      <c r="AE23" s="34">
        <f>(AB23+AC23)+AD23</f>
        <v>12.17</v>
      </c>
      <c r="AF23" s="29">
        <v>5.88</v>
      </c>
      <c r="AG23" s="30"/>
      <c r="AH23" s="30"/>
      <c r="AI23" s="30"/>
      <c r="AJ23" s="31">
        <v>3</v>
      </c>
      <c r="AK23" s="31"/>
      <c r="AL23" s="31"/>
      <c r="AM23" s="31">
        <v>1</v>
      </c>
      <c r="AN23" s="32"/>
      <c r="AO23" s="29">
        <f>((AF23+AG23)+AH23)+AI23</f>
        <v>5.88</v>
      </c>
      <c r="AP23" s="33">
        <f>AJ23/2</f>
        <v>1.5</v>
      </c>
      <c r="AQ23" s="31">
        <f>(((AK23*3)+(AL23*5))+(AM23*5))+(AN23*20)</f>
        <v>5</v>
      </c>
      <c r="AR23" s="34">
        <f>(AO23+AP23)+AQ23</f>
        <v>12.379999999999999</v>
      </c>
      <c r="AS23" s="29">
        <v>7.53</v>
      </c>
      <c r="AT23" s="30">
        <v>7.11</v>
      </c>
      <c r="AU23" s="30"/>
      <c r="AV23" s="31">
        <v>4</v>
      </c>
      <c r="AW23" s="31"/>
      <c r="AX23" s="31"/>
      <c r="AY23" s="31"/>
      <c r="AZ23" s="32"/>
      <c r="BA23" s="29">
        <f>(AS23+AT23)+AU23</f>
        <v>14.64</v>
      </c>
      <c r="BB23" s="33">
        <f>AV23/2</f>
        <v>2</v>
      </c>
      <c r="BC23" s="31">
        <f>(((AW23*3)+(AX23*5))+(AY23*5))+(AZ23*20)</f>
        <v>0</v>
      </c>
      <c r="BD23" s="34">
        <f>(BA23+BB23)+BC23</f>
        <v>16.64</v>
      </c>
      <c r="BE23" s="29">
        <v>32.89</v>
      </c>
      <c r="BF23" s="30"/>
      <c r="BG23" s="30"/>
      <c r="BH23" s="31">
        <v>1</v>
      </c>
      <c r="BI23" s="31">
        <v>1</v>
      </c>
      <c r="BJ23" s="31"/>
      <c r="BK23" s="31"/>
      <c r="BL23" s="32"/>
      <c r="BM23" s="29">
        <f>(BE23+BF23)+BG23</f>
        <v>32.89</v>
      </c>
      <c r="BN23" s="33">
        <f>BH23/2</f>
        <v>0.5</v>
      </c>
      <c r="BO23" s="31">
        <f>(((BI23*3)+(BJ23*5))+(BK23*5))+(BL23*20)</f>
        <v>3</v>
      </c>
      <c r="BP23" s="34">
        <f>(BM23+BN23)+BO23</f>
        <v>36.39</v>
      </c>
      <c r="BQ23" s="29"/>
      <c r="BR23" s="30"/>
      <c r="BS23" s="30"/>
      <c r="BT23" s="31"/>
      <c r="BU23" s="31"/>
      <c r="BV23" s="31"/>
      <c r="BW23" s="31"/>
      <c r="BX23" s="32"/>
      <c r="BY23" s="29">
        <f>(BQ23+BR23)+BS23</f>
        <v>0</v>
      </c>
      <c r="BZ23" s="33">
        <f>BT23/2</f>
        <v>0</v>
      </c>
      <c r="CA23" s="31">
        <f>(((BU23*3)+(BV23*5))+(BW23*5))+(BX23*20)</f>
        <v>0</v>
      </c>
      <c r="CB23" s="34">
        <f>(BY23+BZ23)+CA23</f>
        <v>0</v>
      </c>
      <c r="CC23" s="29"/>
      <c r="CD23" s="30"/>
      <c r="CE23" s="31"/>
      <c r="CF23" s="31"/>
      <c r="CG23" s="31"/>
      <c r="CH23" s="31"/>
      <c r="CI23" s="32"/>
      <c r="CJ23" s="29">
        <f>CC23+CD23</f>
        <v>0</v>
      </c>
      <c r="CK23" s="33">
        <f>CE23/2</f>
        <v>0</v>
      </c>
      <c r="CL23" s="31">
        <f>(((CF23*3)+(CG23*5))+(CH23*5))+(CI23*20)</f>
        <v>0</v>
      </c>
      <c r="CM23" s="34">
        <f>(CJ23+CK23)+CL23</f>
        <v>0</v>
      </c>
      <c r="CN23" s="29"/>
      <c r="CO23" s="30"/>
      <c r="CP23" s="31"/>
      <c r="CQ23" s="31"/>
      <c r="CR23" s="31"/>
      <c r="CS23" s="31"/>
      <c r="CT23" s="32"/>
      <c r="CU23" s="29">
        <f>CN23+CO23</f>
        <v>0</v>
      </c>
      <c r="CV23" s="33">
        <f>CP23/2</f>
        <v>0</v>
      </c>
      <c r="CW23" s="31">
        <f>(((CQ23*3)+(CR23*5))+(CS23*5))+(CT23*20)</f>
        <v>0</v>
      </c>
      <c r="CX23" s="34">
        <f>(CU23+CV23)+CW23</f>
        <v>0</v>
      </c>
      <c r="CY23" s="29"/>
      <c r="CZ23" s="30"/>
      <c r="DA23" s="31"/>
      <c r="DB23" s="31"/>
      <c r="DC23" s="31"/>
      <c r="DD23" s="31"/>
      <c r="DE23" s="32"/>
      <c r="DF23" s="29">
        <f>CY23+CZ23</f>
        <v>0</v>
      </c>
      <c r="DG23" s="33">
        <f>DA23/2</f>
        <v>0</v>
      </c>
      <c r="DH23" s="31">
        <f>(((DB23*3)+(DC23*5))+(DD23*5))+(DE23*20)</f>
        <v>0</v>
      </c>
      <c r="DI23" s="34">
        <f>(DF23+DG23)+DH23</f>
        <v>0</v>
      </c>
    </row>
    <row r="24" spans="1:113" s="68" customFormat="1" ht="12.75" customHeight="1">
      <c r="A24" s="51"/>
      <c r="B24" s="52"/>
      <c r="C24" s="52"/>
      <c r="D24" s="53"/>
      <c r="E24" s="53"/>
      <c r="F24" s="54"/>
      <c r="G24" s="55"/>
      <c r="H24" s="55"/>
      <c r="I24" s="56"/>
      <c r="J24" s="57"/>
      <c r="K24" s="58"/>
      <c r="L24" s="59"/>
      <c r="M24" s="60"/>
      <c r="N24" s="61"/>
      <c r="O24" s="60"/>
      <c r="P24" s="62"/>
      <c r="Q24" s="63"/>
      <c r="R24" s="63"/>
      <c r="S24" s="63"/>
      <c r="T24" s="63"/>
      <c r="U24" s="63"/>
      <c r="V24" s="63"/>
      <c r="W24" s="64"/>
      <c r="X24" s="64"/>
      <c r="Y24" s="64"/>
      <c r="Z24" s="64"/>
      <c r="AA24" s="65"/>
      <c r="AB24" s="62"/>
      <c r="AC24" s="66"/>
      <c r="AD24" s="64"/>
      <c r="AE24" s="67"/>
      <c r="AF24" s="62"/>
      <c r="AG24" s="63"/>
      <c r="AH24" s="63"/>
      <c r="AI24" s="63"/>
      <c r="AJ24" s="64"/>
      <c r="AK24" s="64"/>
      <c r="AL24" s="64"/>
      <c r="AM24" s="64"/>
      <c r="AN24" s="65"/>
      <c r="AO24" s="62"/>
      <c r="AP24" s="66"/>
      <c r="AQ24" s="64"/>
      <c r="AR24" s="67"/>
      <c r="AS24" s="62"/>
      <c r="AT24" s="63"/>
      <c r="AU24" s="63"/>
      <c r="AV24" s="64"/>
      <c r="AW24" s="64"/>
      <c r="AX24" s="64"/>
      <c r="AY24" s="64"/>
      <c r="AZ24" s="65"/>
      <c r="BA24" s="62"/>
      <c r="BB24" s="66"/>
      <c r="BC24" s="64"/>
      <c r="BD24" s="67"/>
      <c r="BE24" s="62"/>
      <c r="BF24" s="63"/>
      <c r="BG24" s="63"/>
      <c r="BH24" s="64"/>
      <c r="BI24" s="64"/>
      <c r="BJ24" s="64"/>
      <c r="BK24" s="64"/>
      <c r="BL24" s="65"/>
      <c r="BM24" s="62"/>
      <c r="BN24" s="66"/>
      <c r="BO24" s="64"/>
      <c r="BP24" s="67"/>
      <c r="BQ24" s="62"/>
      <c r="BR24" s="63"/>
      <c r="BS24" s="63"/>
      <c r="BT24" s="64"/>
      <c r="BU24" s="64"/>
      <c r="BV24" s="64"/>
      <c r="BW24" s="64"/>
      <c r="BX24" s="65"/>
      <c r="BY24" s="62"/>
      <c r="BZ24" s="66"/>
      <c r="CA24" s="64"/>
      <c r="CB24" s="67"/>
      <c r="CC24" s="62"/>
      <c r="CD24" s="63"/>
      <c r="CE24" s="64"/>
      <c r="CF24" s="64"/>
      <c r="CG24" s="64"/>
      <c r="CH24" s="64"/>
      <c r="CI24" s="65"/>
      <c r="CJ24" s="62"/>
      <c r="CK24" s="66"/>
      <c r="CL24" s="64"/>
      <c r="CM24" s="67"/>
      <c r="CN24" s="62"/>
      <c r="CO24" s="63"/>
      <c r="CP24" s="64"/>
      <c r="CQ24" s="64"/>
      <c r="CR24" s="64"/>
      <c r="CS24" s="64"/>
      <c r="CT24" s="65"/>
      <c r="CU24" s="62"/>
      <c r="CV24" s="66"/>
      <c r="CW24" s="64"/>
      <c r="CX24" s="67"/>
      <c r="CY24" s="62"/>
      <c r="CZ24" s="63"/>
      <c r="DA24" s="64"/>
      <c r="DB24" s="64"/>
      <c r="DC24" s="64"/>
      <c r="DD24" s="64"/>
      <c r="DE24" s="65"/>
      <c r="DF24" s="62"/>
      <c r="DG24" s="66"/>
      <c r="DH24" s="64"/>
      <c r="DI24" s="67"/>
    </row>
    <row r="25" spans="1:113" ht="12.75" customHeight="1">
      <c r="A25" s="18">
        <v>8</v>
      </c>
      <c r="B25" s="19" t="s">
        <v>80</v>
      </c>
      <c r="C25" s="19"/>
      <c r="D25" s="20"/>
      <c r="E25" s="20" t="s">
        <v>84</v>
      </c>
      <c r="F25" s="21" t="s">
        <v>94</v>
      </c>
      <c r="G25" s="22">
        <f>IF(AND(OR(($G$2="Y"),($H$2="Y")),(I25&lt;5),(J25&lt;5)),IF(AND((I25=I23),(J25=J23)),(G23+1),1),"")</f>
      </c>
      <c r="H25" s="22">
        <f>IF(AND(($H$2="Y"),(J25&gt;0),OR(AND((G25=1),(G38=10)),AND((G25=2),(G47=20)),AND((G25=3),(G56=30)),AND((G25=4),(G65=40)),AND((G25=5),(G74=50)),AND((G25=6),(G83=60)),AND((G25=7),(G92=70)),AND((G25=8),(G101=80)),AND((G25=9),(G110=90)),AND((G25=10),(G119=100)))),VLOOKUP((J25-1),SortLookup!$A$13:$B$16,2,0),"")</f>
      </c>
      <c r="I25" s="23">
        <f>IF(ISNA(VLOOKUP(E25,SortLookup!$A$1:$B$5,2,0))," ",VLOOKUP(E25,SortLookup!$A$1:$B$5,2,0))</f>
        <v>1</v>
      </c>
      <c r="J25" s="24">
        <f>IF(ISNA(VLOOKUP(F25,SortLookup!$A$7:$B$11,2,0))," ",VLOOKUP(F25,SortLookup!$A$7:$B$11,2,0))</f>
        <v>2</v>
      </c>
      <c r="K25" s="25">
        <f>(L25+M25)+N25</f>
        <v>72.78</v>
      </c>
      <c r="L25" s="26">
        <f>((((((AB25+AO25)+BA25)+BM25)+BY25)+CJ25)+CU25)+DF25</f>
        <v>54.28</v>
      </c>
      <c r="M25" s="27">
        <f>((((((AD25+AQ25)+BC25)+BO25)+CA25)+CL25)+CW25)+DH25</f>
        <v>5</v>
      </c>
      <c r="N25" s="28">
        <f>O25/2</f>
        <v>13.5</v>
      </c>
      <c r="O25" s="27">
        <f>((((((W25+AJ25)+AV25)+BH25)+BT25)+CE25)+CP25)+DA25</f>
        <v>27</v>
      </c>
      <c r="P25" s="29">
        <v>10.26</v>
      </c>
      <c r="Q25" s="30"/>
      <c r="R25" s="30"/>
      <c r="S25" s="30"/>
      <c r="T25" s="30"/>
      <c r="U25" s="30"/>
      <c r="V25" s="30"/>
      <c r="W25" s="31">
        <v>4</v>
      </c>
      <c r="X25" s="31"/>
      <c r="Y25" s="31"/>
      <c r="Z25" s="31"/>
      <c r="AA25" s="32"/>
      <c r="AB25" s="29">
        <f>(((((P25+Q25)+R25)+S25)+T25)+U25)+V25</f>
        <v>10.26</v>
      </c>
      <c r="AC25" s="33">
        <f>W25/2</f>
        <v>2</v>
      </c>
      <c r="AD25" s="31">
        <f>(((X25*3)+(Y25*5))+(Z25*5))+(AA25*20)</f>
        <v>0</v>
      </c>
      <c r="AE25" s="34">
        <f>(AB25+AC25)+AD25</f>
        <v>12.26</v>
      </c>
      <c r="AF25" s="29">
        <v>9.03</v>
      </c>
      <c r="AG25" s="30"/>
      <c r="AH25" s="30"/>
      <c r="AI25" s="30"/>
      <c r="AJ25" s="31">
        <v>3</v>
      </c>
      <c r="AK25" s="31"/>
      <c r="AL25" s="31"/>
      <c r="AM25" s="31">
        <v>1</v>
      </c>
      <c r="AN25" s="32"/>
      <c r="AO25" s="29">
        <f>((AF25+AG25)+AH25)+AI25</f>
        <v>9.03</v>
      </c>
      <c r="AP25" s="33">
        <f>AJ25/2</f>
        <v>1.5</v>
      </c>
      <c r="AQ25" s="31">
        <f>(((AK25*3)+(AL25*5))+(AM25*5))+(AN25*20)</f>
        <v>5</v>
      </c>
      <c r="AR25" s="34">
        <f>(AO25+AP25)+AQ25</f>
        <v>15.53</v>
      </c>
      <c r="AS25" s="29">
        <v>5.48</v>
      </c>
      <c r="AT25" s="30">
        <v>6.1</v>
      </c>
      <c r="AU25" s="30"/>
      <c r="AV25" s="31">
        <v>10</v>
      </c>
      <c r="AW25" s="31"/>
      <c r="AX25" s="31"/>
      <c r="AY25" s="31"/>
      <c r="AZ25" s="32"/>
      <c r="BA25" s="29">
        <f>(AS25+AT25)+AU25</f>
        <v>11.58</v>
      </c>
      <c r="BB25" s="33">
        <f>AV25/2</f>
        <v>5</v>
      </c>
      <c r="BC25" s="31">
        <f>(((AW25*3)+(AX25*5))+(AY25*5))+(AZ25*20)</f>
        <v>0</v>
      </c>
      <c r="BD25" s="34">
        <f>(BA25+BB25)+BC25</f>
        <v>16.58</v>
      </c>
      <c r="BE25" s="29">
        <v>23.41</v>
      </c>
      <c r="BF25" s="30"/>
      <c r="BG25" s="30"/>
      <c r="BH25" s="31">
        <v>10</v>
      </c>
      <c r="BI25" s="31"/>
      <c r="BJ25" s="31"/>
      <c r="BK25" s="31"/>
      <c r="BL25" s="32"/>
      <c r="BM25" s="29">
        <f>(BE25+BF25)+BG25</f>
        <v>23.41</v>
      </c>
      <c r="BN25" s="33">
        <f>BH25/2</f>
        <v>5</v>
      </c>
      <c r="BO25" s="31">
        <f>(((BI25*3)+(BJ25*5))+(BK25*5))+(BL25*20)</f>
        <v>0</v>
      </c>
      <c r="BP25" s="34">
        <f>(BM25+BN25)+BO25</f>
        <v>28.41</v>
      </c>
      <c r="BQ25" s="29"/>
      <c r="BR25" s="30"/>
      <c r="BS25" s="30"/>
      <c r="BT25" s="31"/>
      <c r="BU25" s="31"/>
      <c r="BV25" s="31"/>
      <c r="BW25" s="31"/>
      <c r="BX25" s="32"/>
      <c r="BY25" s="29">
        <f>(BQ25+BR25)+BS25</f>
        <v>0</v>
      </c>
      <c r="BZ25" s="33">
        <f>BT25/2</f>
        <v>0</v>
      </c>
      <c r="CA25" s="31">
        <f>(((BU25*3)+(BV25*5))+(BW25*5))+(BX25*20)</f>
        <v>0</v>
      </c>
      <c r="CB25" s="34">
        <f>(BY25+BZ25)+CA25</f>
        <v>0</v>
      </c>
      <c r="CC25" s="29"/>
      <c r="CD25" s="30"/>
      <c r="CE25" s="31"/>
      <c r="CF25" s="31"/>
      <c r="CG25" s="31"/>
      <c r="CH25" s="31"/>
      <c r="CI25" s="32"/>
      <c r="CJ25" s="29">
        <f>CC25+CD25</f>
        <v>0</v>
      </c>
      <c r="CK25" s="33">
        <f>CE25/2</f>
        <v>0</v>
      </c>
      <c r="CL25" s="31">
        <f>(((CF25*3)+(CG25*5))+(CH25*5))+(CI25*20)</f>
        <v>0</v>
      </c>
      <c r="CM25" s="34">
        <f>(CJ25+CK25)+CL25</f>
        <v>0</v>
      </c>
      <c r="CN25" s="29"/>
      <c r="CO25" s="30"/>
      <c r="CP25" s="31"/>
      <c r="CQ25" s="31"/>
      <c r="CR25" s="31"/>
      <c r="CS25" s="31"/>
      <c r="CT25" s="32"/>
      <c r="CU25" s="29">
        <f>CN25+CO25</f>
        <v>0</v>
      </c>
      <c r="CV25" s="33">
        <f>CP25/2</f>
        <v>0</v>
      </c>
      <c r="CW25" s="31">
        <f>(((CQ25*3)+(CR25*5))+(CS25*5))+(CT25*20)</f>
        <v>0</v>
      </c>
      <c r="CX25" s="34">
        <f>(CU25+CV25)+CW25</f>
        <v>0</v>
      </c>
      <c r="CY25" s="29"/>
      <c r="CZ25" s="30"/>
      <c r="DA25" s="31"/>
      <c r="DB25" s="31"/>
      <c r="DC25" s="31"/>
      <c r="DD25" s="31"/>
      <c r="DE25" s="32"/>
      <c r="DF25" s="29">
        <f>CY25+CZ25</f>
        <v>0</v>
      </c>
      <c r="DG25" s="33">
        <f>DA25/2</f>
        <v>0</v>
      </c>
      <c r="DH25" s="31">
        <f>(((DB25*3)+(DC25*5))+(DD25*5))+(DE25*20)</f>
        <v>0</v>
      </c>
      <c r="DI25" s="34">
        <f>(DF25+DG25)+DH25</f>
        <v>0</v>
      </c>
    </row>
    <row r="26" spans="1:113" ht="12.75" customHeight="1">
      <c r="A26" s="18">
        <v>17</v>
      </c>
      <c r="B26" s="19" t="s">
        <v>107</v>
      </c>
      <c r="C26" s="19"/>
      <c r="D26" s="20"/>
      <c r="E26" s="20" t="s">
        <v>84</v>
      </c>
      <c r="F26" s="21" t="s">
        <v>94</v>
      </c>
      <c r="G26" s="22">
        <f>IF(AND(OR(($G$2="Y"),($H$2="Y")),(I26&lt;5),(J26&lt;5)),IF(AND((I26=I25),(J26=J25)),(G25+1),1),"")</f>
      </c>
      <c r="H26" s="22">
        <f>IF(AND(($H$2="Y"),(J26&gt;0),OR(AND((G26=1),(G39=10)),AND((G26=2),(G48=20)),AND((G26=3),(G57=30)),AND((G26=4),(G66=40)),AND((G26=5),(G75=50)),AND((G26=6),(G84=60)),AND((G26=7),(G93=70)),AND((G26=8),(G102=80)),AND((G26=9),(G111=90)),AND((G26=10),(G120=100)))),VLOOKUP((J26-1),SortLookup!$A$13:$B$16,2,0),"")</f>
      </c>
      <c r="I26" s="23">
        <f>IF(ISNA(VLOOKUP(E26,SortLookup!$A$1:$B$5,2,0))," ",VLOOKUP(E26,SortLookup!$A$1:$B$5,2,0))</f>
        <v>1</v>
      </c>
      <c r="J26" s="24">
        <f>IF(ISNA(VLOOKUP(F26,SortLookup!$A$7:$B$11,2,0))," ",VLOOKUP(F26,SortLookup!$A$7:$B$11,2,0))</f>
        <v>2</v>
      </c>
      <c r="K26" s="25" t="e">
        <f>(L26+M26)+N26</f>
        <v>#VALUE!</v>
      </c>
      <c r="L26" s="26" t="e">
        <f>((((((AB26+AO26)+BA26)+BM26)+BY26)+CJ26)+CU26)+DF26</f>
        <v>#VALUE!</v>
      </c>
      <c r="M26" s="27">
        <f>((((((AD26+AQ26)+BC26)+BO26)+CA26)+CL26)+CW26)+DH26</f>
        <v>0</v>
      </c>
      <c r="N26" s="28" t="e">
        <f>O26/2</f>
        <v>#VALUE!</v>
      </c>
      <c r="O26" s="27" t="e">
        <f>((((((W26+AJ26)+AV26)+BH26)+BT26)+CE26)+CP26)+DA26</f>
        <v>#VALUE!</v>
      </c>
      <c r="P26" s="29">
        <v>7.59</v>
      </c>
      <c r="Q26" s="30"/>
      <c r="R26" s="30"/>
      <c r="S26" s="30"/>
      <c r="T26" s="30"/>
      <c r="U26" s="30"/>
      <c r="V26" s="30"/>
      <c r="W26" s="31">
        <v>12</v>
      </c>
      <c r="X26" s="31"/>
      <c r="Y26" s="31"/>
      <c r="Z26" s="31"/>
      <c r="AA26" s="32"/>
      <c r="AB26" s="29">
        <f>(((((P26+Q26)+R26)+S26)+T26)+U26)+V26</f>
        <v>7.59</v>
      </c>
      <c r="AC26" s="33">
        <f>W26/2</f>
        <v>6</v>
      </c>
      <c r="AD26" s="31">
        <f>(((X26*3)+(Y26*5))+(Z26*5))+(AA26*20)</f>
        <v>0</v>
      </c>
      <c r="AE26" s="34">
        <f>(AB26+AC26)+AD26</f>
        <v>13.59</v>
      </c>
      <c r="AF26" s="29">
        <v>10.45</v>
      </c>
      <c r="AG26" s="30"/>
      <c r="AH26" s="30"/>
      <c r="AI26" s="30"/>
      <c r="AJ26" s="31">
        <v>0</v>
      </c>
      <c r="AK26" s="31"/>
      <c r="AL26" s="31"/>
      <c r="AM26" s="31"/>
      <c r="AN26" s="32"/>
      <c r="AO26" s="29">
        <f>((AF26+AG26)+AH26)+AI26</f>
        <v>10.45</v>
      </c>
      <c r="AP26" s="33">
        <f>AJ26/2</f>
        <v>0</v>
      </c>
      <c r="AQ26" s="31">
        <f>(((AK26*3)+(AL26*5))+(AM26*5))+(AN26*20)</f>
        <v>0</v>
      </c>
      <c r="AR26" s="34">
        <f>(AO26+AP26)+AQ26</f>
        <v>10.45</v>
      </c>
      <c r="AS26" s="29">
        <v>6.61</v>
      </c>
      <c r="AT26" s="30">
        <v>7.06</v>
      </c>
      <c r="AU26" s="30"/>
      <c r="AV26" s="31">
        <v>1</v>
      </c>
      <c r="AW26" s="31"/>
      <c r="AX26" s="31"/>
      <c r="AY26" s="31"/>
      <c r="AZ26" s="32"/>
      <c r="BA26" s="29">
        <f>(AS26+AT26)+AU26</f>
        <v>13.67</v>
      </c>
      <c r="BB26" s="33">
        <f>AV26/2</f>
        <v>0.5</v>
      </c>
      <c r="BC26" s="31">
        <f>(((AW26*3)+(AX26*5))+(AY26*5))+(AZ26*20)</f>
        <v>0</v>
      </c>
      <c r="BD26" s="34">
        <f>(BA26+BB26)+BC26</f>
        <v>14.17</v>
      </c>
      <c r="BE26" s="29" t="s">
        <v>105</v>
      </c>
      <c r="BF26" s="30"/>
      <c r="BG26" s="30"/>
      <c r="BH26" s="31" t="s">
        <v>106</v>
      </c>
      <c r="BI26" s="31"/>
      <c r="BJ26" s="31"/>
      <c r="BK26" s="31"/>
      <c r="BL26" s="32"/>
      <c r="BM26" s="29" t="e">
        <f>(BE26+BF26)+BG26</f>
        <v>#VALUE!</v>
      </c>
      <c r="BN26" s="33" t="e">
        <f>BH26/2</f>
        <v>#VALUE!</v>
      </c>
      <c r="BO26" s="31">
        <f>(((BI26*3)+(BJ26*5))+(BK26*5))+(BL26*20)</f>
        <v>0</v>
      </c>
      <c r="BP26" s="34" t="e">
        <f>(BM26+BN26)+BO26</f>
        <v>#VALUE!</v>
      </c>
      <c r="BQ26" s="29"/>
      <c r="BR26" s="30"/>
      <c r="BS26" s="30"/>
      <c r="BT26" s="31"/>
      <c r="BU26" s="31"/>
      <c r="BV26" s="31"/>
      <c r="BW26" s="31"/>
      <c r="BX26" s="32"/>
      <c r="BY26" s="29">
        <f>(BQ26+BR26)+BS26</f>
        <v>0</v>
      </c>
      <c r="BZ26" s="33">
        <f>BT26/2</f>
        <v>0</v>
      </c>
      <c r="CA26" s="31">
        <f>(((BU26*3)+(BV26*5))+(BW26*5))+(BX26*20)</f>
        <v>0</v>
      </c>
      <c r="CB26" s="34">
        <f>(BY26+BZ26)+CA26</f>
        <v>0</v>
      </c>
      <c r="CC26" s="29"/>
      <c r="CD26" s="30"/>
      <c r="CE26" s="31"/>
      <c r="CF26" s="31"/>
      <c r="CG26" s="31"/>
      <c r="CH26" s="31"/>
      <c r="CI26" s="32"/>
      <c r="CJ26" s="29">
        <f>CC26+CD26</f>
        <v>0</v>
      </c>
      <c r="CK26" s="33">
        <f>CE26/2</f>
        <v>0</v>
      </c>
      <c r="CL26" s="31">
        <f>(((CF26*3)+(CG26*5))+(CH26*5))+(CI26*20)</f>
        <v>0</v>
      </c>
      <c r="CM26" s="34">
        <f>(CJ26+CK26)+CL26</f>
        <v>0</v>
      </c>
      <c r="CN26" s="29"/>
      <c r="CO26" s="30"/>
      <c r="CP26" s="31"/>
      <c r="CQ26" s="31"/>
      <c r="CR26" s="31"/>
      <c r="CS26" s="31"/>
      <c r="CT26" s="32"/>
      <c r="CU26" s="29">
        <f>CN26+CO26</f>
        <v>0</v>
      </c>
      <c r="CV26" s="33">
        <f>CP26/2</f>
        <v>0</v>
      </c>
      <c r="CW26" s="31">
        <f>(((CQ26*3)+(CR26*5))+(CS26*5))+(CT26*20)</f>
        <v>0</v>
      </c>
      <c r="CX26" s="34">
        <f>(CU26+CV26)+CW26</f>
        <v>0</v>
      </c>
      <c r="CY26" s="29"/>
      <c r="CZ26" s="30"/>
      <c r="DA26" s="31"/>
      <c r="DB26" s="31"/>
      <c r="DC26" s="31"/>
      <c r="DD26" s="31"/>
      <c r="DE26" s="32"/>
      <c r="DF26" s="29">
        <f>CY26+CZ26</f>
        <v>0</v>
      </c>
      <c r="DG26" s="33">
        <f>DA26/2</f>
        <v>0</v>
      </c>
      <c r="DH26" s="31">
        <f>(((DB26*3)+(DC26*5))+(DD26*5))+(DE26*20)</f>
        <v>0</v>
      </c>
      <c r="DI26" s="34">
        <f>(DF26+DG26)+DH26</f>
        <v>0</v>
      </c>
    </row>
    <row r="27" spans="1:113" s="68" customFormat="1" ht="12.75" customHeight="1">
      <c r="A27" s="51"/>
      <c r="B27" s="52"/>
      <c r="C27" s="52"/>
      <c r="D27" s="53"/>
      <c r="E27" s="53"/>
      <c r="F27" s="54"/>
      <c r="G27" s="55"/>
      <c r="H27" s="55"/>
      <c r="I27" s="56"/>
      <c r="J27" s="57"/>
      <c r="K27" s="58"/>
      <c r="L27" s="59"/>
      <c r="M27" s="60"/>
      <c r="N27" s="61"/>
      <c r="O27" s="60"/>
      <c r="P27" s="62"/>
      <c r="Q27" s="63"/>
      <c r="R27" s="63"/>
      <c r="S27" s="63"/>
      <c r="T27" s="63"/>
      <c r="U27" s="63"/>
      <c r="V27" s="63"/>
      <c r="W27" s="64"/>
      <c r="X27" s="64"/>
      <c r="Y27" s="64"/>
      <c r="Z27" s="64"/>
      <c r="AA27" s="65"/>
      <c r="AB27" s="62"/>
      <c r="AC27" s="66"/>
      <c r="AD27" s="64"/>
      <c r="AE27" s="67"/>
      <c r="AF27" s="62"/>
      <c r="AG27" s="63"/>
      <c r="AH27" s="63"/>
      <c r="AI27" s="63"/>
      <c r="AJ27" s="64"/>
      <c r="AK27" s="64"/>
      <c r="AL27" s="64"/>
      <c r="AM27" s="64"/>
      <c r="AN27" s="65"/>
      <c r="AO27" s="62"/>
      <c r="AP27" s="66"/>
      <c r="AQ27" s="64"/>
      <c r="AR27" s="67"/>
      <c r="AS27" s="62"/>
      <c r="AT27" s="63"/>
      <c r="AU27" s="63"/>
      <c r="AV27" s="64"/>
      <c r="AW27" s="64"/>
      <c r="AX27" s="64"/>
      <c r="AY27" s="64"/>
      <c r="AZ27" s="65"/>
      <c r="BA27" s="62"/>
      <c r="BB27" s="66"/>
      <c r="BC27" s="64"/>
      <c r="BD27" s="67"/>
      <c r="BE27" s="62"/>
      <c r="BF27" s="63"/>
      <c r="BG27" s="63"/>
      <c r="BH27" s="64"/>
      <c r="BI27" s="64"/>
      <c r="BJ27" s="64"/>
      <c r="BK27" s="64"/>
      <c r="BL27" s="65"/>
      <c r="BM27" s="62"/>
      <c r="BN27" s="66"/>
      <c r="BO27" s="64"/>
      <c r="BP27" s="67"/>
      <c r="BQ27" s="62"/>
      <c r="BR27" s="63"/>
      <c r="BS27" s="63"/>
      <c r="BT27" s="64"/>
      <c r="BU27" s="64"/>
      <c r="BV27" s="64"/>
      <c r="BW27" s="64"/>
      <c r="BX27" s="65"/>
      <c r="BY27" s="62"/>
      <c r="BZ27" s="66"/>
      <c r="CA27" s="64"/>
      <c r="CB27" s="67"/>
      <c r="CC27" s="62"/>
      <c r="CD27" s="63"/>
      <c r="CE27" s="64"/>
      <c r="CF27" s="64"/>
      <c r="CG27" s="64"/>
      <c r="CH27" s="64"/>
      <c r="CI27" s="65"/>
      <c r="CJ27" s="62"/>
      <c r="CK27" s="66"/>
      <c r="CL27" s="64"/>
      <c r="CM27" s="67"/>
      <c r="CN27" s="62"/>
      <c r="CO27" s="63"/>
      <c r="CP27" s="64"/>
      <c r="CQ27" s="64"/>
      <c r="CR27" s="64"/>
      <c r="CS27" s="64"/>
      <c r="CT27" s="65"/>
      <c r="CU27" s="62"/>
      <c r="CV27" s="66"/>
      <c r="CW27" s="64"/>
      <c r="CX27" s="67"/>
      <c r="CY27" s="62"/>
      <c r="CZ27" s="63"/>
      <c r="DA27" s="64"/>
      <c r="DB27" s="64"/>
      <c r="DC27" s="64"/>
      <c r="DD27" s="64"/>
      <c r="DE27" s="65"/>
      <c r="DF27" s="62"/>
      <c r="DG27" s="66"/>
      <c r="DH27" s="64"/>
      <c r="DI27" s="67"/>
    </row>
    <row r="28" spans="1:113" ht="12.75" customHeight="1">
      <c r="A28" s="18">
        <v>19</v>
      </c>
      <c r="B28" s="19" t="s">
        <v>24</v>
      </c>
      <c r="C28" s="19"/>
      <c r="D28" s="20"/>
      <c r="E28" s="20" t="s">
        <v>84</v>
      </c>
      <c r="F28" s="21" t="s">
        <v>10</v>
      </c>
      <c r="G28" s="22">
        <f>IF(AND(OR(($G$2="Y"),($H$2="Y")),(I28&lt;5),(J28&lt;5)),IF(AND((I28=I26),(J28=J26)),(G26+1),1),"")</f>
      </c>
      <c r="H28" s="22">
        <f>IF(AND(($H$2="Y"),(J28&gt;0),OR(AND((G28=1),(G40=10)),AND((G28=2),(G49=20)),AND((G28=3),(G58=30)),AND((G28=4),(G67=40)),AND((G28=5),(G76=50)),AND((G28=6),(G85=60)),AND((G28=7),(G94=70)),AND((G28=8),(G103=80)),AND((G28=9),(G112=90)),AND((G28=10),(G121=100)))),VLOOKUP((J28-1),SortLookup!$A$13:$B$16,2,0),"")</f>
      </c>
      <c r="I28" s="23">
        <f>IF(ISNA(VLOOKUP(E28,SortLookup!$A$1:$B$5,2,0))," ",VLOOKUP(E28,SortLookup!$A$1:$B$5,2,0))</f>
        <v>1</v>
      </c>
      <c r="J28" s="24" t="str">
        <f>IF(ISNA(VLOOKUP(F28,SortLookup!$A$7:$B$11,2,0))," ",VLOOKUP(F28,SortLookup!$A$7:$B$11,2,0))</f>
        <v> </v>
      </c>
      <c r="K28" s="25">
        <f>(L28+M28)+N28</f>
        <v>77.75</v>
      </c>
      <c r="L28" s="26">
        <f>((((((AB28+AO28)+BA28)+BM28)+BY28)+CJ28)+CU28)+DF28</f>
        <v>70.75</v>
      </c>
      <c r="M28" s="27">
        <f>((((((AD28+AQ28)+BC28)+BO28)+CA28)+CL28)+CW28)+DH28</f>
        <v>0</v>
      </c>
      <c r="N28" s="28">
        <f>O28/2</f>
        <v>7</v>
      </c>
      <c r="O28" s="27">
        <f>((((((W28+AJ28)+AV28)+BH28)+BT28)+CE28)+CP28)+DA28</f>
        <v>14</v>
      </c>
      <c r="P28" s="29">
        <v>13.37</v>
      </c>
      <c r="Q28" s="30"/>
      <c r="R28" s="30"/>
      <c r="S28" s="30"/>
      <c r="T28" s="30"/>
      <c r="U28" s="30"/>
      <c r="V28" s="30"/>
      <c r="W28" s="31">
        <v>6</v>
      </c>
      <c r="X28" s="31"/>
      <c r="Y28" s="31"/>
      <c r="Z28" s="31"/>
      <c r="AA28" s="32"/>
      <c r="AB28" s="29">
        <f>(((((P28+Q28)+R28)+S28)+T28)+U28)+V28</f>
        <v>13.37</v>
      </c>
      <c r="AC28" s="33">
        <f>W28/2</f>
        <v>3</v>
      </c>
      <c r="AD28" s="31">
        <f>(((X28*3)+(Y28*5))+(Z28*5))+(AA28*20)</f>
        <v>0</v>
      </c>
      <c r="AE28" s="34">
        <f>(AB28+AC28)+AD28</f>
        <v>16.369999999999997</v>
      </c>
      <c r="AF28" s="29">
        <v>8.94</v>
      </c>
      <c r="AG28" s="30"/>
      <c r="AH28" s="30"/>
      <c r="AI28" s="30"/>
      <c r="AJ28" s="31">
        <v>1</v>
      </c>
      <c r="AK28" s="31"/>
      <c r="AL28" s="31"/>
      <c r="AM28" s="31"/>
      <c r="AN28" s="32"/>
      <c r="AO28" s="29">
        <f>((AF28+AG28)+AH28)+AI28</f>
        <v>8.94</v>
      </c>
      <c r="AP28" s="33">
        <f>AJ28/2</f>
        <v>0.5</v>
      </c>
      <c r="AQ28" s="31">
        <f>(((AK28*3)+(AL28*5))+(AM28*5))+(AN28*20)</f>
        <v>0</v>
      </c>
      <c r="AR28" s="34">
        <f>(AO28+AP28)+AQ28</f>
        <v>9.44</v>
      </c>
      <c r="AS28" s="29">
        <v>7.66</v>
      </c>
      <c r="AT28" s="30">
        <v>8.4</v>
      </c>
      <c r="AU28" s="30"/>
      <c r="AV28" s="31">
        <v>3</v>
      </c>
      <c r="AW28" s="31"/>
      <c r="AX28" s="31"/>
      <c r="AY28" s="31"/>
      <c r="AZ28" s="32"/>
      <c r="BA28" s="29">
        <f>(AS28+AT28)+AU28</f>
        <v>16.060000000000002</v>
      </c>
      <c r="BB28" s="33">
        <f>AV28/2</f>
        <v>1.5</v>
      </c>
      <c r="BC28" s="31">
        <f>(((AW28*3)+(AX28*5))+(AY28*5))+(AZ28*20)</f>
        <v>0</v>
      </c>
      <c r="BD28" s="34">
        <f>(BA28+BB28)+BC28</f>
        <v>17.560000000000002</v>
      </c>
      <c r="BE28" s="29">
        <v>32.38</v>
      </c>
      <c r="BF28" s="30"/>
      <c r="BG28" s="30"/>
      <c r="BH28" s="31">
        <v>4</v>
      </c>
      <c r="BI28" s="31"/>
      <c r="BJ28" s="31"/>
      <c r="BK28" s="31"/>
      <c r="BL28" s="32"/>
      <c r="BM28" s="29">
        <f>(BE28+BF28)+BG28</f>
        <v>32.38</v>
      </c>
      <c r="BN28" s="33">
        <f>BH28/2</f>
        <v>2</v>
      </c>
      <c r="BO28" s="31">
        <f>(((BI28*3)+(BJ28*5))+(BK28*5))+(BL28*20)</f>
        <v>0</v>
      </c>
      <c r="BP28" s="34">
        <f>(BM28+BN28)+BO28</f>
        <v>34.38</v>
      </c>
      <c r="BQ28" s="29"/>
      <c r="BR28" s="30"/>
      <c r="BS28" s="30"/>
      <c r="BT28" s="31"/>
      <c r="BU28" s="31"/>
      <c r="BV28" s="31"/>
      <c r="BW28" s="31"/>
      <c r="BX28" s="32"/>
      <c r="BY28" s="29">
        <f>(BQ28+BR28)+BS28</f>
        <v>0</v>
      </c>
      <c r="BZ28" s="33">
        <f>BT28/2</f>
        <v>0</v>
      </c>
      <c r="CA28" s="31">
        <f>(((BU28*3)+(BV28*5))+(BW28*5))+(BX28*20)</f>
        <v>0</v>
      </c>
      <c r="CB28" s="34">
        <f>(BY28+BZ28)+CA28</f>
        <v>0</v>
      </c>
      <c r="CC28" s="29"/>
      <c r="CD28" s="30"/>
      <c r="CE28" s="31"/>
      <c r="CF28" s="31"/>
      <c r="CG28" s="31"/>
      <c r="CH28" s="31"/>
      <c r="CI28" s="32"/>
      <c r="CJ28" s="29">
        <f>CC28+CD28</f>
        <v>0</v>
      </c>
      <c r="CK28" s="33">
        <f>CE28/2</f>
        <v>0</v>
      </c>
      <c r="CL28" s="31">
        <f>(((CF28*3)+(CG28*5))+(CH28*5))+(CI28*20)</f>
        <v>0</v>
      </c>
      <c r="CM28" s="34">
        <f>(CJ28+CK28)+CL28</f>
        <v>0</v>
      </c>
      <c r="CN28" s="29"/>
      <c r="CO28" s="30"/>
      <c r="CP28" s="31"/>
      <c r="CQ28" s="31"/>
      <c r="CR28" s="31"/>
      <c r="CS28" s="31"/>
      <c r="CT28" s="32"/>
      <c r="CU28" s="29">
        <f>CN28+CO28</f>
        <v>0</v>
      </c>
      <c r="CV28" s="33">
        <f>CP28/2</f>
        <v>0</v>
      </c>
      <c r="CW28" s="31">
        <f>(((CQ28*3)+(CR28*5))+(CS28*5))+(CT28*20)</f>
        <v>0</v>
      </c>
      <c r="CX28" s="34">
        <f>(CU28+CV28)+CW28</f>
        <v>0</v>
      </c>
      <c r="CY28" s="29"/>
      <c r="CZ28" s="30"/>
      <c r="DA28" s="31"/>
      <c r="DB28" s="31"/>
      <c r="DC28" s="31"/>
      <c r="DD28" s="31"/>
      <c r="DE28" s="32"/>
      <c r="DF28" s="29">
        <f>CY28+CZ28</f>
        <v>0</v>
      </c>
      <c r="DG28" s="33">
        <f>DA28/2</f>
        <v>0</v>
      </c>
      <c r="DH28" s="31">
        <f>(((DB28*3)+(DC28*5))+(DD28*5))+(DE28*20)</f>
        <v>0</v>
      </c>
      <c r="DI28" s="34">
        <f>(DF28+DG28)+DH28</f>
        <v>0</v>
      </c>
    </row>
    <row r="29" spans="1:113" ht="12.75" customHeight="1">
      <c r="A29" s="18">
        <v>13</v>
      </c>
      <c r="B29" s="19" t="s">
        <v>78</v>
      </c>
      <c r="C29" s="19"/>
      <c r="D29" s="20"/>
      <c r="E29" s="20" t="s">
        <v>84</v>
      </c>
      <c r="F29" s="21" t="s">
        <v>10</v>
      </c>
      <c r="G29" s="22">
        <f>IF(AND(OR(($G$2="Y"),($H$2="Y")),(I29&lt;5),(J29&lt;5)),IF(AND((I29=I28),(J29=J28)),(G28+1),1),"")</f>
      </c>
      <c r="H29" s="22">
        <f>IF(AND(($H$2="Y"),(J29&gt;0),OR(AND((G29=1),(G41=10)),AND((G29=2),(G50=20)),AND((G29=3),(G59=30)),AND((G29=4),(G68=40)),AND((G29=5),(G77=50)),AND((G29=6),(G86=60)),AND((G29=7),(G95=70)),AND((G29=8),(G104=80)),AND((G29=9),(G113=90)),AND((G29=10),(G122=100)))),VLOOKUP((J29-1),SortLookup!$A$13:$B$16,2,0),"")</f>
      </c>
      <c r="I29" s="23">
        <f>IF(ISNA(VLOOKUP(E29,SortLookup!$A$1:$B$5,2,0))," ",VLOOKUP(E29,SortLookup!$A$1:$B$5,2,0))</f>
        <v>1</v>
      </c>
      <c r="J29" s="24" t="str">
        <f>IF(ISNA(VLOOKUP(F29,SortLookup!$A$7:$B$11,2,0))," ",VLOOKUP(F29,SortLookup!$A$7:$B$11,2,0))</f>
        <v> </v>
      </c>
      <c r="K29" s="25">
        <f>(L29+M29)+N29</f>
        <v>123.02000000000001</v>
      </c>
      <c r="L29" s="26">
        <f>((((((AB29+AO29)+BA29)+BM29)+BY29)+CJ29)+CU29)+DF29</f>
        <v>112.52000000000001</v>
      </c>
      <c r="M29" s="27">
        <f>((((((AD29+AQ29)+BC29)+BO29)+CA29)+CL29)+CW29)+DH29</f>
        <v>3</v>
      </c>
      <c r="N29" s="28">
        <f>O29/2</f>
        <v>7.5</v>
      </c>
      <c r="O29" s="27">
        <f>((((((W29+AJ29)+AV29)+BH29)+BT29)+CE29)+CP29)+DA29</f>
        <v>15</v>
      </c>
      <c r="P29" s="29">
        <v>17.23</v>
      </c>
      <c r="Q29" s="30"/>
      <c r="R29" s="30"/>
      <c r="S29" s="30"/>
      <c r="T29" s="30"/>
      <c r="U29" s="30"/>
      <c r="V29" s="30"/>
      <c r="W29" s="31">
        <v>5</v>
      </c>
      <c r="X29" s="31"/>
      <c r="Y29" s="31"/>
      <c r="Z29" s="31"/>
      <c r="AA29" s="32"/>
      <c r="AB29" s="29">
        <f>(((((P29+Q29)+R29)+S29)+T29)+U29)+V29</f>
        <v>17.23</v>
      </c>
      <c r="AC29" s="33">
        <f>W29/2</f>
        <v>2.5</v>
      </c>
      <c r="AD29" s="31">
        <f>(((X29*3)+(Y29*5))+(Z29*5))+(AA29*20)</f>
        <v>0</v>
      </c>
      <c r="AE29" s="34">
        <f>(AB29+AC29)+AD29</f>
        <v>19.73</v>
      </c>
      <c r="AF29" s="29">
        <v>18.83</v>
      </c>
      <c r="AG29" s="30"/>
      <c r="AH29" s="30"/>
      <c r="AI29" s="30"/>
      <c r="AJ29" s="31">
        <v>3</v>
      </c>
      <c r="AK29" s="31"/>
      <c r="AL29" s="31"/>
      <c r="AM29" s="31"/>
      <c r="AN29" s="32"/>
      <c r="AO29" s="29">
        <f>((AF29+AG29)+AH29)+AI29</f>
        <v>18.83</v>
      </c>
      <c r="AP29" s="33">
        <f>AJ29/2</f>
        <v>1.5</v>
      </c>
      <c r="AQ29" s="31">
        <f>(((AK29*3)+(AL29*5))+(AM29*5))+(AN29*20)</f>
        <v>0</v>
      </c>
      <c r="AR29" s="34">
        <f>(AO29+AP29)+AQ29</f>
        <v>20.33</v>
      </c>
      <c r="AS29" s="29">
        <v>9.2</v>
      </c>
      <c r="AT29" s="30">
        <v>33.03</v>
      </c>
      <c r="AU29" s="30"/>
      <c r="AV29" s="31">
        <v>2</v>
      </c>
      <c r="AW29" s="31">
        <v>1</v>
      </c>
      <c r="AX29" s="31"/>
      <c r="AY29" s="31"/>
      <c r="AZ29" s="32"/>
      <c r="BA29" s="29">
        <f>(AS29+AT29)+AU29</f>
        <v>42.230000000000004</v>
      </c>
      <c r="BB29" s="33">
        <f>AV29/2</f>
        <v>1</v>
      </c>
      <c r="BC29" s="31">
        <f>(((AW29*3)+(AX29*5))+(AY29*5))+(AZ29*20)</f>
        <v>3</v>
      </c>
      <c r="BD29" s="34">
        <f>(BA29+BB29)+BC29</f>
        <v>46.230000000000004</v>
      </c>
      <c r="BE29" s="29">
        <v>34.23</v>
      </c>
      <c r="BF29" s="30"/>
      <c r="BG29" s="30"/>
      <c r="BH29" s="31">
        <v>5</v>
      </c>
      <c r="BI29" s="31"/>
      <c r="BJ29" s="31"/>
      <c r="BK29" s="31"/>
      <c r="BL29" s="32"/>
      <c r="BM29" s="29">
        <f>(BE29+BF29)+BG29</f>
        <v>34.23</v>
      </c>
      <c r="BN29" s="33">
        <f>BH29/2</f>
        <v>2.5</v>
      </c>
      <c r="BO29" s="31">
        <f>(((BI29*3)+(BJ29*5))+(BK29*5))+(BL29*20)</f>
        <v>0</v>
      </c>
      <c r="BP29" s="34">
        <f>(BM29+BN29)+BO29</f>
        <v>36.73</v>
      </c>
      <c r="BQ29" s="29"/>
      <c r="BR29" s="30"/>
      <c r="BS29" s="30"/>
      <c r="BT29" s="31"/>
      <c r="BU29" s="31"/>
      <c r="BV29" s="31"/>
      <c r="BW29" s="31"/>
      <c r="BX29" s="32"/>
      <c r="BY29" s="29">
        <f>(BQ29+BR29)+BS29</f>
        <v>0</v>
      </c>
      <c r="BZ29" s="33">
        <f>BT29/2</f>
        <v>0</v>
      </c>
      <c r="CA29" s="31">
        <f>(((BU29*3)+(BV29*5))+(BW29*5))+(BX29*20)</f>
        <v>0</v>
      </c>
      <c r="CB29" s="34">
        <f>(BY29+BZ29)+CA29</f>
        <v>0</v>
      </c>
      <c r="CC29" s="29"/>
      <c r="CD29" s="30"/>
      <c r="CE29" s="31"/>
      <c r="CF29" s="31"/>
      <c r="CG29" s="31"/>
      <c r="CH29" s="31"/>
      <c r="CI29" s="32"/>
      <c r="CJ29" s="29">
        <f>CC29+CD29</f>
        <v>0</v>
      </c>
      <c r="CK29" s="33">
        <f>CE29/2</f>
        <v>0</v>
      </c>
      <c r="CL29" s="31">
        <f>(((CF29*3)+(CG29*5))+(CH29*5))+(CI29*20)</f>
        <v>0</v>
      </c>
      <c r="CM29" s="34">
        <f>(CJ29+CK29)+CL29</f>
        <v>0</v>
      </c>
      <c r="CN29" s="29"/>
      <c r="CO29" s="30"/>
      <c r="CP29" s="31"/>
      <c r="CQ29" s="31"/>
      <c r="CR29" s="31"/>
      <c r="CS29" s="31"/>
      <c r="CT29" s="32"/>
      <c r="CU29" s="29">
        <f>CN29+CO29</f>
        <v>0</v>
      </c>
      <c r="CV29" s="33">
        <f>CP29/2</f>
        <v>0</v>
      </c>
      <c r="CW29" s="31">
        <f>(((CQ29*3)+(CR29*5))+(CS29*5))+(CT29*20)</f>
        <v>0</v>
      </c>
      <c r="CX29" s="34">
        <f>(CU29+CV29)+CW29</f>
        <v>0</v>
      </c>
      <c r="CY29" s="29"/>
      <c r="CZ29" s="30"/>
      <c r="DA29" s="31"/>
      <c r="DB29" s="31"/>
      <c r="DC29" s="31"/>
      <c r="DD29" s="31"/>
      <c r="DE29" s="32"/>
      <c r="DF29" s="29">
        <f>CY29+CZ29</f>
        <v>0</v>
      </c>
      <c r="DG29" s="33">
        <f>DA29/2</f>
        <v>0</v>
      </c>
      <c r="DH29" s="31">
        <f>(((DB29*3)+(DC29*5))+(DD29*5))+(DE29*20)</f>
        <v>0</v>
      </c>
      <c r="DI29" s="34">
        <f>(DF29+DG29)+DH29</f>
        <v>0</v>
      </c>
    </row>
    <row r="30" spans="1:113" s="86" customFormat="1" ht="12.75" customHeight="1">
      <c r="A30" s="69"/>
      <c r="B30" s="70"/>
      <c r="C30" s="70"/>
      <c r="D30" s="71"/>
      <c r="E30" s="71"/>
      <c r="F30" s="72"/>
      <c r="G30" s="73"/>
      <c r="H30" s="73"/>
      <c r="I30" s="74"/>
      <c r="J30" s="75"/>
      <c r="K30" s="76"/>
      <c r="L30" s="77"/>
      <c r="M30" s="78"/>
      <c r="N30" s="79"/>
      <c r="O30" s="78"/>
      <c r="P30" s="80"/>
      <c r="Q30" s="81"/>
      <c r="R30" s="81"/>
      <c r="S30" s="81"/>
      <c r="T30" s="81"/>
      <c r="U30" s="81"/>
      <c r="V30" s="81"/>
      <c r="W30" s="82"/>
      <c r="X30" s="82"/>
      <c r="Y30" s="82"/>
      <c r="Z30" s="82"/>
      <c r="AA30" s="83"/>
      <c r="AB30" s="80"/>
      <c r="AC30" s="84"/>
      <c r="AD30" s="82"/>
      <c r="AE30" s="85"/>
      <c r="AF30" s="80"/>
      <c r="AG30" s="81"/>
      <c r="AH30" s="81"/>
      <c r="AI30" s="81"/>
      <c r="AJ30" s="82"/>
      <c r="AK30" s="82"/>
      <c r="AL30" s="82"/>
      <c r="AM30" s="82"/>
      <c r="AN30" s="83"/>
      <c r="AO30" s="80"/>
      <c r="AP30" s="84"/>
      <c r="AQ30" s="82"/>
      <c r="AR30" s="85"/>
      <c r="AS30" s="80"/>
      <c r="AT30" s="81"/>
      <c r="AU30" s="81"/>
      <c r="AV30" s="82"/>
      <c r="AW30" s="82"/>
      <c r="AX30" s="82"/>
      <c r="AY30" s="82"/>
      <c r="AZ30" s="83"/>
      <c r="BA30" s="80"/>
      <c r="BB30" s="84"/>
      <c r="BC30" s="82"/>
      <c r="BD30" s="85"/>
      <c r="BE30" s="80"/>
      <c r="BF30" s="81"/>
      <c r="BG30" s="81"/>
      <c r="BH30" s="82"/>
      <c r="BI30" s="82"/>
      <c r="BJ30" s="82"/>
      <c r="BK30" s="82"/>
      <c r="BL30" s="83"/>
      <c r="BM30" s="80"/>
      <c r="BN30" s="84"/>
      <c r="BO30" s="82"/>
      <c r="BP30" s="85"/>
      <c r="BQ30" s="80"/>
      <c r="BR30" s="81"/>
      <c r="BS30" s="81"/>
      <c r="BT30" s="82"/>
      <c r="BU30" s="82"/>
      <c r="BV30" s="82"/>
      <c r="BW30" s="82"/>
      <c r="BX30" s="83"/>
      <c r="BY30" s="80"/>
      <c r="BZ30" s="84"/>
      <c r="CA30" s="82"/>
      <c r="CB30" s="85"/>
      <c r="CC30" s="80"/>
      <c r="CD30" s="81"/>
      <c r="CE30" s="82"/>
      <c r="CF30" s="82"/>
      <c r="CG30" s="82"/>
      <c r="CH30" s="82"/>
      <c r="CI30" s="83"/>
      <c r="CJ30" s="80"/>
      <c r="CK30" s="84"/>
      <c r="CL30" s="82"/>
      <c r="CM30" s="85"/>
      <c r="CN30" s="80"/>
      <c r="CO30" s="81"/>
      <c r="CP30" s="82"/>
      <c r="CQ30" s="82"/>
      <c r="CR30" s="82"/>
      <c r="CS30" s="82"/>
      <c r="CT30" s="83"/>
      <c r="CU30" s="80"/>
      <c r="CV30" s="84"/>
      <c r="CW30" s="82"/>
      <c r="CX30" s="85"/>
      <c r="CY30" s="80"/>
      <c r="CZ30" s="81"/>
      <c r="DA30" s="82"/>
      <c r="DB30" s="82"/>
      <c r="DC30" s="82"/>
      <c r="DD30" s="82"/>
      <c r="DE30" s="83"/>
      <c r="DF30" s="80"/>
      <c r="DG30" s="84"/>
      <c r="DH30" s="82"/>
      <c r="DI30" s="85"/>
    </row>
    <row r="31" spans="1:113" ht="12.75" customHeight="1">
      <c r="A31" s="18">
        <v>18</v>
      </c>
      <c r="B31" s="19" t="s">
        <v>98</v>
      </c>
      <c r="C31" s="19"/>
      <c r="D31" s="20"/>
      <c r="E31" s="20" t="s">
        <v>54</v>
      </c>
      <c r="F31" s="21" t="s">
        <v>10</v>
      </c>
      <c r="G31" s="22">
        <f>IF(AND(OR(($G$2="Y"),($H$2="Y")),(I31&lt;5),(J31&lt;5)),IF(AND((I31=I29),(J31=J29)),(G29+1),1),"")</f>
      </c>
      <c r="H31" s="22">
        <f>IF(AND(($H$2="Y"),(J31&gt;0),OR(AND((G31=1),(G42=10)),AND((G31=2),(G51=20)),AND((G31=3),(G60=30)),AND((G31=4),(G69=40)),AND((G31=5),(G78=50)),AND((G31=6),(G87=60)),AND((G31=7),(G96=70)),AND((G31=8),(G105=80)),AND((G31=9),(G114=90)),AND((G31=10),(G123=100)))),VLOOKUP((J31-1),SortLookup!$A$13:$B$16,2,0),"")</f>
      </c>
      <c r="I31" s="23">
        <f>IF(ISNA(VLOOKUP(E31,SortLookup!$A$1:$B$5,2,0))," ",VLOOKUP(E31,SortLookup!$A$1:$B$5,2,0))</f>
        <v>0</v>
      </c>
      <c r="J31" s="24" t="str">
        <f>IF(ISNA(VLOOKUP(F31,SortLookup!$A$7:$B$11,2,0))," ",VLOOKUP(F31,SortLookup!$A$7:$B$11,2,0))</f>
        <v> </v>
      </c>
      <c r="K31" s="25">
        <f>(L31+M31)+N31</f>
        <v>167.55</v>
      </c>
      <c r="L31" s="26">
        <f>((((((AB31+AO31)+BA31)+BM31)+BY31)+CJ31)+CU31)+DF31</f>
        <v>108.05000000000001</v>
      </c>
      <c r="M31" s="27">
        <f>((((((AD31+AQ31)+BC31)+BO31)+CA31)+CL31)+CW31)+DH31</f>
        <v>21</v>
      </c>
      <c r="N31" s="28">
        <f>O31/2</f>
        <v>38.5</v>
      </c>
      <c r="O31" s="27">
        <f>((((((W31+AJ31)+AV31)+BH31)+BT31)+CE31)+CP31)+DA31</f>
        <v>77</v>
      </c>
      <c r="P31" s="29">
        <v>29.37</v>
      </c>
      <c r="Q31" s="30"/>
      <c r="R31" s="30"/>
      <c r="S31" s="30"/>
      <c r="T31" s="30"/>
      <c r="U31" s="30"/>
      <c r="V31" s="30"/>
      <c r="W31" s="31">
        <v>14</v>
      </c>
      <c r="X31" s="31">
        <v>1</v>
      </c>
      <c r="Y31" s="31"/>
      <c r="Z31" s="31"/>
      <c r="AA31" s="32"/>
      <c r="AB31" s="29">
        <f>(((((P31+Q31)+R31)+S31)+T31)+U31)+V31</f>
        <v>29.37</v>
      </c>
      <c r="AC31" s="33">
        <f>W31/2</f>
        <v>7</v>
      </c>
      <c r="AD31" s="31">
        <f>(((X31*3)+(Y31*5))+(Z31*5))+(AA31*20)</f>
        <v>3</v>
      </c>
      <c r="AE31" s="34">
        <f>(AB31+AC31)+AD31</f>
        <v>39.370000000000005</v>
      </c>
      <c r="AF31" s="29">
        <v>11.26</v>
      </c>
      <c r="AG31" s="30"/>
      <c r="AH31" s="30"/>
      <c r="AI31" s="30"/>
      <c r="AJ31" s="31">
        <v>6</v>
      </c>
      <c r="AK31" s="31"/>
      <c r="AL31" s="31"/>
      <c r="AM31" s="31"/>
      <c r="AN31" s="32"/>
      <c r="AO31" s="29">
        <f>((AF31+AG31)+AH31)+AI31</f>
        <v>11.26</v>
      </c>
      <c r="AP31" s="33">
        <f>AJ31/2</f>
        <v>3</v>
      </c>
      <c r="AQ31" s="31">
        <f>(((AK31*3)+(AL31*5))+(AM31*5))+(AN31*20)</f>
        <v>0</v>
      </c>
      <c r="AR31" s="34">
        <f>(AO31+AP31)+AQ31</f>
        <v>14.26</v>
      </c>
      <c r="AS31" s="29">
        <v>13.41</v>
      </c>
      <c r="AT31" s="30">
        <v>12.05</v>
      </c>
      <c r="AU31" s="30"/>
      <c r="AV31" s="31">
        <v>16</v>
      </c>
      <c r="AW31" s="31"/>
      <c r="AX31" s="31"/>
      <c r="AY31" s="31"/>
      <c r="AZ31" s="32"/>
      <c r="BA31" s="29">
        <f>(AS31+AT31)+AU31</f>
        <v>25.46</v>
      </c>
      <c r="BB31" s="33">
        <f>AV31/2</f>
        <v>8</v>
      </c>
      <c r="BC31" s="31">
        <f>(((AW31*3)+(AX31*5))+(AY31*5))+(AZ31*20)</f>
        <v>0</v>
      </c>
      <c r="BD31" s="34">
        <f>(BA31+BB31)+BC31</f>
        <v>33.46</v>
      </c>
      <c r="BE31" s="29">
        <v>41.96</v>
      </c>
      <c r="BF31" s="30"/>
      <c r="BG31" s="30"/>
      <c r="BH31" s="31">
        <v>41</v>
      </c>
      <c r="BI31" s="31">
        <v>1</v>
      </c>
      <c r="BJ31" s="31">
        <v>3</v>
      </c>
      <c r="BK31" s="31"/>
      <c r="BL31" s="32"/>
      <c r="BM31" s="29">
        <f>(BE31+BF31)+BG31</f>
        <v>41.96</v>
      </c>
      <c r="BN31" s="33">
        <f>BH31/2</f>
        <v>20.5</v>
      </c>
      <c r="BO31" s="31">
        <f>(((BI31*3)+(BJ31*5))+(BK31*5))+(BL31*20)</f>
        <v>18</v>
      </c>
      <c r="BP31" s="34">
        <f>(BM31+BN31)+BO31</f>
        <v>80.46000000000001</v>
      </c>
      <c r="BQ31" s="29"/>
      <c r="BR31" s="30"/>
      <c r="BS31" s="30"/>
      <c r="BT31" s="31"/>
      <c r="BU31" s="31"/>
      <c r="BV31" s="31"/>
      <c r="BW31" s="31"/>
      <c r="BX31" s="32"/>
      <c r="BY31" s="29">
        <f>(BQ31+BR31)+BS31</f>
        <v>0</v>
      </c>
      <c r="BZ31" s="33">
        <f>BT31/2</f>
        <v>0</v>
      </c>
      <c r="CA31" s="31">
        <f>(((BU31*3)+(BV31*5))+(BW31*5))+(BX31*20)</f>
        <v>0</v>
      </c>
      <c r="CB31" s="34">
        <f>(BY31+BZ31)+CA31</f>
        <v>0</v>
      </c>
      <c r="CC31" s="29"/>
      <c r="CD31" s="30"/>
      <c r="CE31" s="31"/>
      <c r="CF31" s="31"/>
      <c r="CG31" s="31"/>
      <c r="CH31" s="31"/>
      <c r="CI31" s="32"/>
      <c r="CJ31" s="29">
        <f>CC31+CD31</f>
        <v>0</v>
      </c>
      <c r="CK31" s="33">
        <f>CE31/2</f>
        <v>0</v>
      </c>
      <c r="CL31" s="31">
        <f>(((CF31*3)+(CG31*5))+(CH31*5))+(CI31*20)</f>
        <v>0</v>
      </c>
      <c r="CM31" s="34">
        <f>(CJ31+CK31)+CL31</f>
        <v>0</v>
      </c>
      <c r="CN31" s="29"/>
      <c r="CO31" s="30"/>
      <c r="CP31" s="31"/>
      <c r="CQ31" s="31"/>
      <c r="CR31" s="31"/>
      <c r="CS31" s="31"/>
      <c r="CT31" s="32"/>
      <c r="CU31" s="29">
        <f>CN31+CO31</f>
        <v>0</v>
      </c>
      <c r="CV31" s="33">
        <f>CP31/2</f>
        <v>0</v>
      </c>
      <c r="CW31" s="31">
        <f>(((CQ31*3)+(CR31*5))+(CS31*5))+(CT31*20)</f>
        <v>0</v>
      </c>
      <c r="CX31" s="34">
        <f>(CU31+CV31)+CW31</f>
        <v>0</v>
      </c>
      <c r="CY31" s="29"/>
      <c r="CZ31" s="30"/>
      <c r="DA31" s="31"/>
      <c r="DB31" s="31"/>
      <c r="DC31" s="31"/>
      <c r="DD31" s="31"/>
      <c r="DE31" s="32"/>
      <c r="DF31" s="29">
        <f>CY31+CZ31</f>
        <v>0</v>
      </c>
      <c r="DG31" s="33">
        <f>DA31/2</f>
        <v>0</v>
      </c>
      <c r="DH31" s="31">
        <f>(((DB31*3)+(DC31*5))+(DD31*5))+(DE31*20)</f>
        <v>0</v>
      </c>
      <c r="DI31" s="34">
        <f>(DF31+DG31)+DH31</f>
        <v>0</v>
      </c>
    </row>
    <row r="32" spans="1:113" ht="12.75" customHeight="1">
      <c r="A32" s="18">
        <v>4</v>
      </c>
      <c r="B32" s="19" t="s">
        <v>72</v>
      </c>
      <c r="C32" s="19"/>
      <c r="D32" s="20"/>
      <c r="E32" s="20" t="s">
        <v>54</v>
      </c>
      <c r="F32" s="21" t="s">
        <v>10</v>
      </c>
      <c r="G32" s="22">
        <f>IF(AND(OR(($G$2="Y"),($H$2="Y")),(I32&lt;5),(J32&lt;5)),IF(AND((I32=I31),(J32=J31)),(G31+1),1),"")</f>
      </c>
      <c r="H32" s="22">
        <f>IF(AND(($H$2="Y"),(J32&gt;0),OR(AND((G32=1),(G43=10)),AND((G32=2),(G52=20)),AND((G32=3),(G61=30)),AND((G32=4),(G70=40)),AND((G32=5),(G79=50)),AND((G32=6),(G88=60)),AND((G32=7),(G97=70)),AND((G32=8),(G106=80)),AND((G32=9),(G115=90)),AND((G32=10),(G124=100)))),VLOOKUP((J32-1),SortLookup!$A$13:$B$16,2,0),"")</f>
      </c>
      <c r="I32" s="23">
        <f>IF(ISNA(VLOOKUP(E32,SortLookup!$A$1:$B$5,2,0))," ",VLOOKUP(E32,SortLookup!$A$1:$B$5,2,0))</f>
        <v>0</v>
      </c>
      <c r="J32" s="24" t="str">
        <f>IF(ISNA(VLOOKUP(F32,SortLookup!$A$7:$B$11,2,0))," ",VLOOKUP(F32,SortLookup!$A$7:$B$11,2,0))</f>
        <v> </v>
      </c>
      <c r="K32" s="25">
        <f>(L32+M32)+N32</f>
        <v>176.68</v>
      </c>
      <c r="L32" s="26">
        <f>((((((AB32+AO32)+BA32)+BM32)+BY32)+CJ32)+CU32)+DF32</f>
        <v>160.18</v>
      </c>
      <c r="M32" s="27">
        <f>((((((AD32+AQ32)+BC32)+BO32)+CA32)+CL32)+CW32)+DH32</f>
        <v>8</v>
      </c>
      <c r="N32" s="28">
        <f>O32/2</f>
        <v>8.5</v>
      </c>
      <c r="O32" s="27">
        <f>((((((W32+AJ32)+AV32)+BH32)+BT32)+CE32)+CP32)+DA32</f>
        <v>17</v>
      </c>
      <c r="P32" s="29">
        <v>30.96</v>
      </c>
      <c r="Q32" s="30"/>
      <c r="R32" s="30"/>
      <c r="S32" s="30"/>
      <c r="T32" s="30"/>
      <c r="U32" s="30"/>
      <c r="V32" s="30"/>
      <c r="W32" s="31">
        <v>2</v>
      </c>
      <c r="X32" s="31"/>
      <c r="Y32" s="31"/>
      <c r="Z32" s="31"/>
      <c r="AA32" s="32"/>
      <c r="AB32" s="29">
        <f>(((((P32+Q32)+R32)+S32)+T32)+U32)+V32</f>
        <v>30.96</v>
      </c>
      <c r="AC32" s="33">
        <f>W32/2</f>
        <v>1</v>
      </c>
      <c r="AD32" s="31">
        <f>(((X32*3)+(Y32*5))+(Z32*5))+(AA32*20)</f>
        <v>0</v>
      </c>
      <c r="AE32" s="34">
        <f>(AB32+AC32)+AD32</f>
        <v>31.96</v>
      </c>
      <c r="AF32" s="29">
        <v>29.86</v>
      </c>
      <c r="AG32" s="30"/>
      <c r="AH32" s="30"/>
      <c r="AI32" s="30"/>
      <c r="AJ32" s="31">
        <v>0</v>
      </c>
      <c r="AK32" s="31"/>
      <c r="AL32" s="31"/>
      <c r="AM32" s="31">
        <v>1</v>
      </c>
      <c r="AN32" s="32"/>
      <c r="AO32" s="29">
        <f>((AF32+AG32)+AH32)+AI32</f>
        <v>29.86</v>
      </c>
      <c r="AP32" s="33">
        <f>AJ32/2</f>
        <v>0</v>
      </c>
      <c r="AQ32" s="31">
        <f>(((AK32*3)+(AL32*5))+(AM32*5))+(AN32*20)</f>
        <v>5</v>
      </c>
      <c r="AR32" s="34">
        <f>(AO32+AP32)+AQ32</f>
        <v>34.86</v>
      </c>
      <c r="AS32" s="29">
        <v>16.35</v>
      </c>
      <c r="AT32" s="30">
        <v>17.09</v>
      </c>
      <c r="AU32" s="30"/>
      <c r="AV32" s="31">
        <v>1</v>
      </c>
      <c r="AW32" s="31"/>
      <c r="AX32" s="31"/>
      <c r="AY32" s="31"/>
      <c r="AZ32" s="32"/>
      <c r="BA32" s="29">
        <f>(AS32+AT32)+AU32</f>
        <v>33.44</v>
      </c>
      <c r="BB32" s="33">
        <f>AV32/2</f>
        <v>0.5</v>
      </c>
      <c r="BC32" s="31">
        <f>(((AW32*3)+(AX32*5))+(AY32*5))+(AZ32*20)</f>
        <v>0</v>
      </c>
      <c r="BD32" s="34">
        <f>(BA32+BB32)+BC32</f>
        <v>33.94</v>
      </c>
      <c r="BE32" s="29">
        <v>65.92</v>
      </c>
      <c r="BF32" s="30"/>
      <c r="BG32" s="30"/>
      <c r="BH32" s="31">
        <v>14</v>
      </c>
      <c r="BI32" s="31">
        <v>1</v>
      </c>
      <c r="BJ32" s="31"/>
      <c r="BK32" s="31"/>
      <c r="BL32" s="32"/>
      <c r="BM32" s="29">
        <f>(BE32+BF32)+BG32</f>
        <v>65.92</v>
      </c>
      <c r="BN32" s="33">
        <f>BH32/2</f>
        <v>7</v>
      </c>
      <c r="BO32" s="31">
        <f>(((BI32*3)+(BJ32*5))+(BK32*5))+(BL32*20)</f>
        <v>3</v>
      </c>
      <c r="BP32" s="34">
        <f>(BM32+BN32)+BO32</f>
        <v>75.92</v>
      </c>
      <c r="BQ32" s="29"/>
      <c r="BR32" s="30"/>
      <c r="BS32" s="30"/>
      <c r="BT32" s="31"/>
      <c r="BU32" s="31"/>
      <c r="BV32" s="31"/>
      <c r="BW32" s="31"/>
      <c r="BX32" s="32"/>
      <c r="BY32" s="29">
        <f>(BQ32+BR32)+BS32</f>
        <v>0</v>
      </c>
      <c r="BZ32" s="33">
        <f>BT32/2</f>
        <v>0</v>
      </c>
      <c r="CA32" s="31">
        <f>(((BU32*3)+(BV32*5))+(BW32*5))+(BX32*20)</f>
        <v>0</v>
      </c>
      <c r="CB32" s="34">
        <f>(BY32+BZ32)+CA32</f>
        <v>0</v>
      </c>
      <c r="CC32" s="29"/>
      <c r="CD32" s="30"/>
      <c r="CE32" s="31"/>
      <c r="CF32" s="31"/>
      <c r="CG32" s="31"/>
      <c r="CH32" s="31"/>
      <c r="CI32" s="32"/>
      <c r="CJ32" s="29">
        <f>CC32+CD32</f>
        <v>0</v>
      </c>
      <c r="CK32" s="33">
        <f>CE32/2</f>
        <v>0</v>
      </c>
      <c r="CL32" s="31">
        <f>(((CF32*3)+(CG32*5))+(CH32*5))+(CI32*20)</f>
        <v>0</v>
      </c>
      <c r="CM32" s="34">
        <f>(CJ32+CK32)+CL32</f>
        <v>0</v>
      </c>
      <c r="CN32" s="29"/>
      <c r="CO32" s="30"/>
      <c r="CP32" s="31"/>
      <c r="CQ32" s="31"/>
      <c r="CR32" s="31"/>
      <c r="CS32" s="31"/>
      <c r="CT32" s="32"/>
      <c r="CU32" s="29">
        <f>CN32+CO32</f>
        <v>0</v>
      </c>
      <c r="CV32" s="33">
        <f>CP32/2</f>
        <v>0</v>
      </c>
      <c r="CW32" s="31">
        <f>(((CQ32*3)+(CR32*5))+(CS32*5))+(CT32*20)</f>
        <v>0</v>
      </c>
      <c r="CX32" s="34">
        <f>(CU32+CV32)+CW32</f>
        <v>0</v>
      </c>
      <c r="CY32" s="29"/>
      <c r="CZ32" s="30"/>
      <c r="DA32" s="31"/>
      <c r="DB32" s="31"/>
      <c r="DC32" s="31"/>
      <c r="DD32" s="31"/>
      <c r="DE32" s="32"/>
      <c r="DF32" s="29">
        <f>CY32+CZ32</f>
        <v>0</v>
      </c>
      <c r="DG32" s="33">
        <f>DA32/2</f>
        <v>0</v>
      </c>
      <c r="DH32" s="31">
        <f>(((DB32*3)+(DC32*5))+(DD32*5))+(DE32*20)</f>
        <v>0</v>
      </c>
      <c r="DI32" s="34">
        <f>(DF32+DG32)+DH32</f>
        <v>0</v>
      </c>
    </row>
    <row r="33" spans="1:113" s="86" customFormat="1" ht="12.75" customHeight="1">
      <c r="A33" s="69"/>
      <c r="B33" s="70"/>
      <c r="C33" s="70"/>
      <c r="D33" s="71"/>
      <c r="E33" s="71"/>
      <c r="F33" s="72"/>
      <c r="G33" s="73"/>
      <c r="H33" s="73"/>
      <c r="I33" s="74"/>
      <c r="J33" s="75"/>
      <c r="K33" s="76"/>
      <c r="L33" s="77"/>
      <c r="M33" s="78"/>
      <c r="N33" s="79"/>
      <c r="O33" s="78"/>
      <c r="P33" s="80"/>
      <c r="Q33" s="81"/>
      <c r="R33" s="81"/>
      <c r="S33" s="81"/>
      <c r="T33" s="81"/>
      <c r="U33" s="81"/>
      <c r="V33" s="81"/>
      <c r="W33" s="82"/>
      <c r="X33" s="82"/>
      <c r="Y33" s="82"/>
      <c r="Z33" s="82"/>
      <c r="AA33" s="83"/>
      <c r="AB33" s="80"/>
      <c r="AC33" s="84"/>
      <c r="AD33" s="82"/>
      <c r="AE33" s="85"/>
      <c r="AF33" s="80"/>
      <c r="AG33" s="81"/>
      <c r="AH33" s="81"/>
      <c r="AI33" s="81"/>
      <c r="AJ33" s="82"/>
      <c r="AK33" s="82"/>
      <c r="AL33" s="82"/>
      <c r="AM33" s="82"/>
      <c r="AN33" s="83"/>
      <c r="AO33" s="80"/>
      <c r="AP33" s="84"/>
      <c r="AQ33" s="82"/>
      <c r="AR33" s="85"/>
      <c r="AS33" s="80"/>
      <c r="AT33" s="81"/>
      <c r="AU33" s="81"/>
      <c r="AV33" s="82"/>
      <c r="AW33" s="82"/>
      <c r="AX33" s="82"/>
      <c r="AY33" s="82"/>
      <c r="AZ33" s="83"/>
      <c r="BA33" s="80"/>
      <c r="BB33" s="84"/>
      <c r="BC33" s="82"/>
      <c r="BD33" s="85"/>
      <c r="BE33" s="80"/>
      <c r="BF33" s="81"/>
      <c r="BG33" s="81"/>
      <c r="BH33" s="82"/>
      <c r="BI33" s="82"/>
      <c r="BJ33" s="82"/>
      <c r="BK33" s="82"/>
      <c r="BL33" s="83"/>
      <c r="BM33" s="80"/>
      <c r="BN33" s="84"/>
      <c r="BO33" s="82"/>
      <c r="BP33" s="85"/>
      <c r="BQ33" s="80"/>
      <c r="BR33" s="81"/>
      <c r="BS33" s="81"/>
      <c r="BT33" s="82"/>
      <c r="BU33" s="82"/>
      <c r="BV33" s="82"/>
      <c r="BW33" s="82"/>
      <c r="BX33" s="83"/>
      <c r="BY33" s="80"/>
      <c r="BZ33" s="84"/>
      <c r="CA33" s="82"/>
      <c r="CB33" s="85"/>
      <c r="CC33" s="80"/>
      <c r="CD33" s="81"/>
      <c r="CE33" s="82"/>
      <c r="CF33" s="82"/>
      <c r="CG33" s="82"/>
      <c r="CH33" s="82"/>
      <c r="CI33" s="83"/>
      <c r="CJ33" s="80"/>
      <c r="CK33" s="84"/>
      <c r="CL33" s="82"/>
      <c r="CM33" s="85"/>
      <c r="CN33" s="80"/>
      <c r="CO33" s="81"/>
      <c r="CP33" s="82"/>
      <c r="CQ33" s="82"/>
      <c r="CR33" s="82"/>
      <c r="CS33" s="82"/>
      <c r="CT33" s="83"/>
      <c r="CU33" s="80"/>
      <c r="CV33" s="84"/>
      <c r="CW33" s="82"/>
      <c r="CX33" s="85"/>
      <c r="CY33" s="80"/>
      <c r="CZ33" s="81"/>
      <c r="DA33" s="82"/>
      <c r="DB33" s="82"/>
      <c r="DC33" s="82"/>
      <c r="DD33" s="82"/>
      <c r="DE33" s="83"/>
      <c r="DF33" s="80"/>
      <c r="DG33" s="84"/>
      <c r="DH33" s="82"/>
      <c r="DI33" s="85"/>
    </row>
    <row r="34" spans="1:113" ht="12.75" customHeight="1">
      <c r="A34" s="18">
        <v>6</v>
      </c>
      <c r="B34" s="19" t="s">
        <v>57</v>
      </c>
      <c r="C34" s="19"/>
      <c r="D34" s="20"/>
      <c r="E34" s="20" t="s">
        <v>56</v>
      </c>
      <c r="F34" s="21" t="s">
        <v>12</v>
      </c>
      <c r="G34" s="22">
        <f>IF(AND(OR(($G$2="Y"),($H$2="Y")),(I34&lt;5),(J34&lt;5)),IF(AND((I34=I32),(J34=J32)),(G32+1),1),"")</f>
      </c>
      <c r="H34" s="22">
        <f>IF(AND(($H$2="Y"),(J34&gt;0),OR(AND((G34=1),(G44=10)),AND((G34=2),(G53=20)),AND((G34=3),(G62=30)),AND((G34=4),(G71=40)),AND((G34=5),(G80=50)),AND((G34=6),(G89=60)),AND((G34=7),(G98=70)),AND((G34=8),(G107=80)),AND((G34=9),(G116=90)),AND((G34=10),(G125=100)))),VLOOKUP((J34-1),SortLookup!$A$13:$B$16,2,0),"")</f>
      </c>
      <c r="I34" s="23">
        <f>IF(ISNA(VLOOKUP(E34,SortLookup!$A$1:$B$5,2,0))," ",VLOOKUP(E34,SortLookup!$A$1:$B$5,2,0))</f>
        <v>4</v>
      </c>
      <c r="J34" s="24">
        <f>IF(ISNA(VLOOKUP(F34,SortLookup!$A$7:$B$11,2,0))," ",VLOOKUP(F34,SortLookup!$A$7:$B$11,2,0))</f>
        <v>3</v>
      </c>
      <c r="K34" s="25">
        <f>(L34+M34)+N34</f>
        <v>95.92</v>
      </c>
      <c r="L34" s="26">
        <f>((((((AB34+AO34)+BA34)+BM34)+BY34)+CJ34)+CU34)+DF34</f>
        <v>75.92</v>
      </c>
      <c r="M34" s="27">
        <f>((((((AD34+AQ34)+BC34)+BO34)+CA34)+CL34)+CW34)+DH34</f>
        <v>0</v>
      </c>
      <c r="N34" s="28">
        <f>O34/2</f>
        <v>20</v>
      </c>
      <c r="O34" s="27">
        <f>((((((W34+AJ34)+AV34)+BH34)+BT34)+CE34)+CP34)+DA34</f>
        <v>40</v>
      </c>
      <c r="P34" s="29">
        <v>14.56</v>
      </c>
      <c r="Q34" s="30"/>
      <c r="R34" s="30"/>
      <c r="S34" s="30"/>
      <c r="T34" s="30"/>
      <c r="U34" s="30"/>
      <c r="V34" s="30"/>
      <c r="W34" s="31">
        <v>17</v>
      </c>
      <c r="X34" s="31"/>
      <c r="Y34" s="31"/>
      <c r="Z34" s="31"/>
      <c r="AA34" s="32"/>
      <c r="AB34" s="29">
        <f>(((((P34+Q34)+R34)+S34)+T34)+U34)+V34</f>
        <v>14.56</v>
      </c>
      <c r="AC34" s="33">
        <f>W34/2</f>
        <v>8.5</v>
      </c>
      <c r="AD34" s="31">
        <f>(((X34*3)+(Y34*5))+(Z34*5))+(AA34*20)</f>
        <v>0</v>
      </c>
      <c r="AE34" s="34">
        <f>(AB34+AC34)+AD34</f>
        <v>23.060000000000002</v>
      </c>
      <c r="AF34" s="29">
        <v>17.6</v>
      </c>
      <c r="AG34" s="30"/>
      <c r="AH34" s="30"/>
      <c r="AI34" s="30"/>
      <c r="AJ34" s="31">
        <v>3</v>
      </c>
      <c r="AK34" s="31"/>
      <c r="AL34" s="31"/>
      <c r="AM34" s="31"/>
      <c r="AN34" s="32"/>
      <c r="AO34" s="29">
        <f>((AF34+AG34)+AH34)+AI34</f>
        <v>17.6</v>
      </c>
      <c r="AP34" s="33">
        <f>AJ34/2</f>
        <v>1.5</v>
      </c>
      <c r="AQ34" s="31">
        <f>(((AK34*3)+(AL34*5))+(AM34*5))+(AN34*20)</f>
        <v>0</v>
      </c>
      <c r="AR34" s="34">
        <f>(AO34+AP34)+AQ34</f>
        <v>19.1</v>
      </c>
      <c r="AS34" s="29">
        <v>8.2</v>
      </c>
      <c r="AT34" s="30">
        <v>9.66</v>
      </c>
      <c r="AU34" s="30"/>
      <c r="AV34" s="31">
        <v>3</v>
      </c>
      <c r="AW34" s="31"/>
      <c r="AX34" s="31"/>
      <c r="AY34" s="31"/>
      <c r="AZ34" s="32"/>
      <c r="BA34" s="29">
        <f>(AS34+AT34)+AU34</f>
        <v>17.86</v>
      </c>
      <c r="BB34" s="33">
        <f>AV34/2</f>
        <v>1.5</v>
      </c>
      <c r="BC34" s="31">
        <f>(((AW34*3)+(AX34*5))+(AY34*5))+(AZ34*20)</f>
        <v>0</v>
      </c>
      <c r="BD34" s="34">
        <f>(BA34+BB34)+BC34</f>
        <v>19.36</v>
      </c>
      <c r="BE34" s="29">
        <v>25.9</v>
      </c>
      <c r="BF34" s="30"/>
      <c r="BG34" s="30"/>
      <c r="BH34" s="31">
        <v>17</v>
      </c>
      <c r="BI34" s="31"/>
      <c r="BJ34" s="31"/>
      <c r="BK34" s="31"/>
      <c r="BL34" s="32"/>
      <c r="BM34" s="29">
        <f>(BE34+BF34)+BG34</f>
        <v>25.9</v>
      </c>
      <c r="BN34" s="33">
        <f>BH34/2</f>
        <v>8.5</v>
      </c>
      <c r="BO34" s="31">
        <f>(((BI34*3)+(BJ34*5))+(BK34*5))+(BL34*20)</f>
        <v>0</v>
      </c>
      <c r="BP34" s="34">
        <f>(BM34+BN34)+BO34</f>
        <v>34.4</v>
      </c>
      <c r="BQ34" s="29"/>
      <c r="BR34" s="30"/>
      <c r="BS34" s="30"/>
      <c r="BT34" s="31"/>
      <c r="BU34" s="31"/>
      <c r="BV34" s="31"/>
      <c r="BW34" s="31"/>
      <c r="BX34" s="32"/>
      <c r="BY34" s="29">
        <f>(BQ34+BR34)+BS34</f>
        <v>0</v>
      </c>
      <c r="BZ34" s="33">
        <f>BT34/2</f>
        <v>0</v>
      </c>
      <c r="CA34" s="31">
        <f>(((BU34*3)+(BV34*5))+(BW34*5))+(BX34*20)</f>
        <v>0</v>
      </c>
      <c r="CB34" s="34">
        <f>(BY34+BZ34)+CA34</f>
        <v>0</v>
      </c>
      <c r="CC34" s="29"/>
      <c r="CD34" s="30"/>
      <c r="CE34" s="31"/>
      <c r="CF34" s="31"/>
      <c r="CG34" s="31"/>
      <c r="CH34" s="31"/>
      <c r="CI34" s="32"/>
      <c r="CJ34" s="29">
        <f>CC34+CD34</f>
        <v>0</v>
      </c>
      <c r="CK34" s="33">
        <f>CE34/2</f>
        <v>0</v>
      </c>
      <c r="CL34" s="31">
        <f>(((CF34*3)+(CG34*5))+(CH34*5))+(CI34*20)</f>
        <v>0</v>
      </c>
      <c r="CM34" s="34">
        <f>(CJ34+CK34)+CL34</f>
        <v>0</v>
      </c>
      <c r="CN34" s="29"/>
      <c r="CO34" s="30"/>
      <c r="CP34" s="31"/>
      <c r="CQ34" s="31"/>
      <c r="CR34" s="31"/>
      <c r="CS34" s="31"/>
      <c r="CT34" s="32"/>
      <c r="CU34" s="29">
        <f>CN34+CO34</f>
        <v>0</v>
      </c>
      <c r="CV34" s="33">
        <f>CP34/2</f>
        <v>0</v>
      </c>
      <c r="CW34" s="31">
        <f>(((CQ34*3)+(CR34*5))+(CS34*5))+(CT34*20)</f>
        <v>0</v>
      </c>
      <c r="CX34" s="34">
        <f>(CU34+CV34)+CW34</f>
        <v>0</v>
      </c>
      <c r="CY34" s="29"/>
      <c r="CZ34" s="30"/>
      <c r="DA34" s="31"/>
      <c r="DB34" s="31"/>
      <c r="DC34" s="31"/>
      <c r="DD34" s="31"/>
      <c r="DE34" s="32"/>
      <c r="DF34" s="29">
        <f>CY34+CZ34</f>
        <v>0</v>
      </c>
      <c r="DG34" s="33">
        <f>DA34/2</f>
        <v>0</v>
      </c>
      <c r="DH34" s="31">
        <f>(((DB34*3)+(DC34*5))+(DD34*5))+(DE34*20)</f>
        <v>0</v>
      </c>
      <c r="DI34" s="34">
        <f>(DF34+DG34)+DH34</f>
        <v>0</v>
      </c>
    </row>
    <row r="35" spans="1:113" s="86" customFormat="1" ht="12.75" customHeight="1">
      <c r="A35" s="69"/>
      <c r="B35" s="70"/>
      <c r="C35" s="70"/>
      <c r="D35" s="71"/>
      <c r="E35" s="71"/>
      <c r="F35" s="72"/>
      <c r="G35" s="73"/>
      <c r="H35" s="73"/>
      <c r="I35" s="74"/>
      <c r="J35" s="75"/>
      <c r="K35" s="76"/>
      <c r="L35" s="77"/>
      <c r="M35" s="78"/>
      <c r="N35" s="79"/>
      <c r="O35" s="78"/>
      <c r="P35" s="80"/>
      <c r="Q35" s="81"/>
      <c r="R35" s="81"/>
      <c r="S35" s="81"/>
      <c r="T35" s="81"/>
      <c r="U35" s="81"/>
      <c r="V35" s="81"/>
      <c r="W35" s="82"/>
      <c r="X35" s="82"/>
      <c r="Y35" s="82"/>
      <c r="Z35" s="82"/>
      <c r="AA35" s="83"/>
      <c r="AB35" s="80"/>
      <c r="AC35" s="84"/>
      <c r="AD35" s="82"/>
      <c r="AE35" s="85"/>
      <c r="AF35" s="80"/>
      <c r="AG35" s="81"/>
      <c r="AH35" s="81"/>
      <c r="AI35" s="81"/>
      <c r="AJ35" s="82"/>
      <c r="AK35" s="82"/>
      <c r="AL35" s="82"/>
      <c r="AM35" s="82"/>
      <c r="AN35" s="83"/>
      <c r="AO35" s="80"/>
      <c r="AP35" s="84"/>
      <c r="AQ35" s="82"/>
      <c r="AR35" s="85"/>
      <c r="AS35" s="80"/>
      <c r="AT35" s="81"/>
      <c r="AU35" s="81"/>
      <c r="AV35" s="82"/>
      <c r="AW35" s="82"/>
      <c r="AX35" s="82"/>
      <c r="AY35" s="82"/>
      <c r="AZ35" s="83"/>
      <c r="BA35" s="80"/>
      <c r="BB35" s="84"/>
      <c r="BC35" s="82"/>
      <c r="BD35" s="85"/>
      <c r="BE35" s="80"/>
      <c r="BF35" s="81"/>
      <c r="BG35" s="81"/>
      <c r="BH35" s="82"/>
      <c r="BI35" s="82"/>
      <c r="BJ35" s="82"/>
      <c r="BK35" s="82"/>
      <c r="BL35" s="83"/>
      <c r="BM35" s="80"/>
      <c r="BN35" s="84"/>
      <c r="BO35" s="82"/>
      <c r="BP35" s="85"/>
      <c r="BQ35" s="80"/>
      <c r="BR35" s="81"/>
      <c r="BS35" s="81"/>
      <c r="BT35" s="82"/>
      <c r="BU35" s="82"/>
      <c r="BV35" s="82"/>
      <c r="BW35" s="82"/>
      <c r="BX35" s="83"/>
      <c r="BY35" s="80"/>
      <c r="BZ35" s="84"/>
      <c r="CA35" s="82"/>
      <c r="CB35" s="85"/>
      <c r="CC35" s="80"/>
      <c r="CD35" s="81"/>
      <c r="CE35" s="82"/>
      <c r="CF35" s="82"/>
      <c r="CG35" s="82"/>
      <c r="CH35" s="82"/>
      <c r="CI35" s="83"/>
      <c r="CJ35" s="80"/>
      <c r="CK35" s="84"/>
      <c r="CL35" s="82"/>
      <c r="CM35" s="85"/>
      <c r="CN35" s="80"/>
      <c r="CO35" s="81"/>
      <c r="CP35" s="82"/>
      <c r="CQ35" s="82"/>
      <c r="CR35" s="82"/>
      <c r="CS35" s="82"/>
      <c r="CT35" s="83"/>
      <c r="CU35" s="80"/>
      <c r="CV35" s="84"/>
      <c r="CW35" s="82"/>
      <c r="CX35" s="85"/>
      <c r="CY35" s="80"/>
      <c r="CZ35" s="81"/>
      <c r="DA35" s="82"/>
      <c r="DB35" s="82"/>
      <c r="DC35" s="82"/>
      <c r="DD35" s="82"/>
      <c r="DE35" s="83"/>
      <c r="DF35" s="80"/>
      <c r="DG35" s="84"/>
      <c r="DH35" s="82"/>
      <c r="DI35" s="85"/>
    </row>
    <row r="36" spans="1:113" ht="12.75" customHeight="1" hidden="1">
      <c r="A36" s="18">
        <v>24</v>
      </c>
      <c r="B36" s="19"/>
      <c r="C36" s="19"/>
      <c r="D36" s="20"/>
      <c r="E36" s="20"/>
      <c r="F36" s="21"/>
      <c r="G36" s="22">
        <f>IF(AND(OR(($G$2="Y"),($H$2="Y")),(I36&lt;5),(J36&lt;5)),IF(AND((I36=I34),(J36=J34)),(G34+1),1),"")</f>
      </c>
      <c r="H36" s="22">
        <f>IF(AND(($H$2="Y"),(J36&gt;0),OR(AND((G36=1),(G45=10)),AND((G36=2),(G54=20)),AND((G36=3),(G63=30)),AND((G36=4),(G72=40)),AND((G36=5),(G81=50)),AND((G36=6),(G90=60)),AND((G36=7),(G99=70)),AND((G36=8),(G108=80)),AND((G36=9),(G117=90)),AND((G36=10),(G126=100)))),VLOOKUP((J36-1),SortLookup!$A$13:$B$16,2,0),"")</f>
      </c>
      <c r="I36" s="23" t="str">
        <f>IF(ISNA(VLOOKUP(E36,SortLookup!$A$1:$B$5,2,0))," ",VLOOKUP(E36,SortLookup!$A$1:$B$5,2,0))</f>
        <v> </v>
      </c>
      <c r="J36" s="24" t="str">
        <f>IF(ISNA(VLOOKUP(F36,SortLookup!$A$7:$B$11,2,0))," ",VLOOKUP(F36,SortLookup!$A$7:$B$11,2,0))</f>
        <v> </v>
      </c>
      <c r="K36" s="25">
        <f aca="true" t="shared" si="37" ref="K36:K62">(L36+M36)+N36</f>
        <v>0</v>
      </c>
      <c r="L36" s="26">
        <f aca="true" t="shared" si="38" ref="L36:L62">((((((AB36+AO36)+BA36)+BM36)+BY36)+CJ36)+CU36)+DF36</f>
        <v>0</v>
      </c>
      <c r="M36" s="27">
        <f aca="true" t="shared" si="39" ref="M36:M62">((((((AD36+AQ36)+BC36)+BO36)+CA36)+CL36)+CW36)+DH36</f>
        <v>0</v>
      </c>
      <c r="N36" s="28">
        <f aca="true" t="shared" si="40" ref="N36:N62">O36/2</f>
        <v>0</v>
      </c>
      <c r="O36" s="27">
        <f aca="true" t="shared" si="41" ref="O36:O62">((((((W36+AJ36)+AV36)+BH36)+BT36)+CE36)+CP36)+DA36</f>
        <v>0</v>
      </c>
      <c r="P36" s="29"/>
      <c r="Q36" s="30"/>
      <c r="R36" s="30"/>
      <c r="S36" s="30"/>
      <c r="T36" s="30"/>
      <c r="U36" s="30"/>
      <c r="V36" s="30"/>
      <c r="W36" s="31"/>
      <c r="X36" s="31"/>
      <c r="Y36" s="31"/>
      <c r="Z36" s="31"/>
      <c r="AA36" s="32"/>
      <c r="AB36" s="29">
        <f aca="true" t="shared" si="42" ref="AB36:AB62">(((((P36+Q36)+R36)+S36)+T36)+U36)+V36</f>
        <v>0</v>
      </c>
      <c r="AC36" s="33">
        <f aca="true" t="shared" si="43" ref="AC36:AC62">W36/2</f>
        <v>0</v>
      </c>
      <c r="AD36" s="31">
        <f aca="true" t="shared" si="44" ref="AD36:AD62">(((X36*3)+(Y36*5))+(Z36*5))+(AA36*20)</f>
        <v>0</v>
      </c>
      <c r="AE36" s="34">
        <f aca="true" t="shared" si="45" ref="AE36:AE62">(AB36+AC36)+AD36</f>
        <v>0</v>
      </c>
      <c r="AF36" s="29"/>
      <c r="AG36" s="30"/>
      <c r="AH36" s="30"/>
      <c r="AI36" s="30"/>
      <c r="AJ36" s="31"/>
      <c r="AK36" s="31"/>
      <c r="AL36" s="31"/>
      <c r="AM36" s="31"/>
      <c r="AN36" s="32"/>
      <c r="AO36" s="29">
        <f aca="true" t="shared" si="46" ref="AO36:AO62">((AF36+AG36)+AH36)+AI36</f>
        <v>0</v>
      </c>
      <c r="AP36" s="33">
        <f aca="true" t="shared" si="47" ref="AP36:AP62">AJ36/2</f>
        <v>0</v>
      </c>
      <c r="AQ36" s="31">
        <f aca="true" t="shared" si="48" ref="AQ36:AQ62">(((AK36*3)+(AL36*5))+(AM36*5))+(AN36*20)</f>
        <v>0</v>
      </c>
      <c r="AR36" s="34">
        <f aca="true" t="shared" si="49" ref="AR36:AR62">(AO36+AP36)+AQ36</f>
        <v>0</v>
      </c>
      <c r="AS36" s="29"/>
      <c r="AT36" s="30"/>
      <c r="AU36" s="30"/>
      <c r="AV36" s="31"/>
      <c r="AW36" s="31"/>
      <c r="AX36" s="31"/>
      <c r="AY36" s="31"/>
      <c r="AZ36" s="32"/>
      <c r="BA36" s="29">
        <f aca="true" t="shared" si="50" ref="BA36:BA62">(AS36+AT36)+AU36</f>
        <v>0</v>
      </c>
      <c r="BB36" s="33">
        <f aca="true" t="shared" si="51" ref="BB36:BB62">AV36/2</f>
        <v>0</v>
      </c>
      <c r="BC36" s="31">
        <f aca="true" t="shared" si="52" ref="BC36:BC62">(((AW36*3)+(AX36*5))+(AY36*5))+(AZ36*20)</f>
        <v>0</v>
      </c>
      <c r="BD36" s="34">
        <f aca="true" t="shared" si="53" ref="BD36:BD62">(BA36+BB36)+BC36</f>
        <v>0</v>
      </c>
      <c r="BE36" s="29"/>
      <c r="BF36" s="30"/>
      <c r="BG36" s="30"/>
      <c r="BH36" s="31"/>
      <c r="BI36" s="31"/>
      <c r="BJ36" s="31"/>
      <c r="BK36" s="31"/>
      <c r="BL36" s="32"/>
      <c r="BM36" s="29">
        <f aca="true" t="shared" si="54" ref="BM36:BM62">(BE36+BF36)+BG36</f>
        <v>0</v>
      </c>
      <c r="BN36" s="33">
        <f aca="true" t="shared" si="55" ref="BN36:BN62">BH36/2</f>
        <v>0</v>
      </c>
      <c r="BO36" s="31">
        <f aca="true" t="shared" si="56" ref="BO36:BO62">(((BI36*3)+(BJ36*5))+(BK36*5))+(BL36*20)</f>
        <v>0</v>
      </c>
      <c r="BP36" s="34">
        <f aca="true" t="shared" si="57" ref="BP36:BP62">(BM36+BN36)+BO36</f>
        <v>0</v>
      </c>
      <c r="BQ36" s="29"/>
      <c r="BR36" s="30"/>
      <c r="BS36" s="30"/>
      <c r="BT36" s="31"/>
      <c r="BU36" s="31"/>
      <c r="BV36" s="31"/>
      <c r="BW36" s="31"/>
      <c r="BX36" s="32"/>
      <c r="BY36" s="29">
        <f aca="true" t="shared" si="58" ref="BY36:BY62">(BQ36+BR36)+BS36</f>
        <v>0</v>
      </c>
      <c r="BZ36" s="33">
        <f aca="true" t="shared" si="59" ref="BZ36:BZ62">BT36/2</f>
        <v>0</v>
      </c>
      <c r="CA36" s="31">
        <f aca="true" t="shared" si="60" ref="CA36:CA62">(((BU36*3)+(BV36*5))+(BW36*5))+(BX36*20)</f>
        <v>0</v>
      </c>
      <c r="CB36" s="34">
        <f aca="true" t="shared" si="61" ref="CB36:CB62">(BY36+BZ36)+CA36</f>
        <v>0</v>
      </c>
      <c r="CC36" s="29"/>
      <c r="CD36" s="30"/>
      <c r="CE36" s="31"/>
      <c r="CF36" s="31"/>
      <c r="CG36" s="31"/>
      <c r="CH36" s="31"/>
      <c r="CI36" s="32"/>
      <c r="CJ36" s="29">
        <f aca="true" t="shared" si="62" ref="CJ36:CJ62">CC36+CD36</f>
        <v>0</v>
      </c>
      <c r="CK36" s="33">
        <f aca="true" t="shared" si="63" ref="CK36:CK62">CE36/2</f>
        <v>0</v>
      </c>
      <c r="CL36" s="31">
        <f aca="true" t="shared" si="64" ref="CL36:CL62">(((CF36*3)+(CG36*5))+(CH36*5))+(CI36*20)</f>
        <v>0</v>
      </c>
      <c r="CM36" s="34">
        <f aca="true" t="shared" si="65" ref="CM36:CM62">(CJ36+CK36)+CL36</f>
        <v>0</v>
      </c>
      <c r="CN36" s="29"/>
      <c r="CO36" s="30"/>
      <c r="CP36" s="31"/>
      <c r="CQ36" s="31"/>
      <c r="CR36" s="31"/>
      <c r="CS36" s="31"/>
      <c r="CT36" s="32"/>
      <c r="CU36" s="29">
        <f aca="true" t="shared" si="66" ref="CU36:CU62">CN36+CO36</f>
        <v>0</v>
      </c>
      <c r="CV36" s="33">
        <f aca="true" t="shared" si="67" ref="CV36:CV62">CP36/2</f>
        <v>0</v>
      </c>
      <c r="CW36" s="31">
        <f aca="true" t="shared" si="68" ref="CW36:CW62">(((CQ36*3)+(CR36*5))+(CS36*5))+(CT36*20)</f>
        <v>0</v>
      </c>
      <c r="CX36" s="34">
        <f aca="true" t="shared" si="69" ref="CX36:CX62">(CU36+CV36)+CW36</f>
        <v>0</v>
      </c>
      <c r="CY36" s="29"/>
      <c r="CZ36" s="30"/>
      <c r="DA36" s="31"/>
      <c r="DB36" s="31"/>
      <c r="DC36" s="31"/>
      <c r="DD36" s="31"/>
      <c r="DE36" s="32"/>
      <c r="DF36" s="29">
        <f aca="true" t="shared" si="70" ref="DF36:DF62">CY36+CZ36</f>
        <v>0</v>
      </c>
      <c r="DG36" s="33">
        <f aca="true" t="shared" si="71" ref="DG36:DG62">DA36/2</f>
        <v>0</v>
      </c>
      <c r="DH36" s="31">
        <f aca="true" t="shared" si="72" ref="DH36:DH62">(((DB36*3)+(DC36*5))+(DD36*5))+(DE36*20)</f>
        <v>0</v>
      </c>
      <c r="DI36" s="34">
        <f aca="true" t="shared" si="73" ref="DI36:DI62">(DF36+DG36)+DH36</f>
        <v>0</v>
      </c>
    </row>
    <row r="37" spans="1:113" ht="12.75" customHeight="1" hidden="1">
      <c r="A37" s="18">
        <v>25</v>
      </c>
      <c r="B37" s="19"/>
      <c r="C37" s="19"/>
      <c r="D37" s="20"/>
      <c r="E37" s="20"/>
      <c r="F37" s="21"/>
      <c r="G37" s="22">
        <f aca="true" t="shared" si="74" ref="G37:G62">IF(AND(OR(($G$2="Y"),($H$2="Y")),(I37&lt;5),(J37&lt;5)),IF(AND((I37=I36),(J37=J36)),(G36+1),1),"")</f>
      </c>
      <c r="H37" s="22">
        <f>IF(AND(($H$2="Y"),(J37&gt;0),OR(AND((G37=1),(G46=10)),AND((G37=2),(G55=20)),AND((G37=3),(G64=30)),AND((G37=4),(G73=40)),AND((G37=5),(G82=50)),AND((G37=6),(G91=60)),AND((G37=7),(G100=70)),AND((G37=8),(G109=80)),AND((G37=9),(G118=90)),AND((G37=10),(G127=100)))),VLOOKUP((J37-1),SortLookup!$A$13:$B$16,2,0),"")</f>
      </c>
      <c r="I37" s="23" t="str">
        <f>IF(ISNA(VLOOKUP(E37,SortLookup!$A$1:$B$5,2,0))," ",VLOOKUP(E37,SortLookup!$A$1:$B$5,2,0))</f>
        <v> </v>
      </c>
      <c r="J37" s="24" t="str">
        <f>IF(ISNA(VLOOKUP(F37,SortLookup!$A$7:$B$11,2,0))," ",VLOOKUP(F37,SortLookup!$A$7:$B$11,2,0))</f>
        <v> </v>
      </c>
      <c r="K37" s="25">
        <f t="shared" si="37"/>
        <v>0</v>
      </c>
      <c r="L37" s="26">
        <f t="shared" si="38"/>
        <v>0</v>
      </c>
      <c r="M37" s="27">
        <f t="shared" si="39"/>
        <v>0</v>
      </c>
      <c r="N37" s="28">
        <f t="shared" si="40"/>
        <v>0</v>
      </c>
      <c r="O37" s="27">
        <f t="shared" si="41"/>
        <v>0</v>
      </c>
      <c r="P37" s="29"/>
      <c r="Q37" s="30"/>
      <c r="R37" s="30"/>
      <c r="S37" s="30"/>
      <c r="T37" s="30"/>
      <c r="U37" s="30"/>
      <c r="V37" s="30"/>
      <c r="W37" s="31"/>
      <c r="X37" s="31"/>
      <c r="Y37" s="31"/>
      <c r="Z37" s="31"/>
      <c r="AA37" s="32"/>
      <c r="AB37" s="29">
        <f t="shared" si="42"/>
        <v>0</v>
      </c>
      <c r="AC37" s="33">
        <f t="shared" si="43"/>
        <v>0</v>
      </c>
      <c r="AD37" s="31">
        <f t="shared" si="44"/>
        <v>0</v>
      </c>
      <c r="AE37" s="34">
        <f t="shared" si="45"/>
        <v>0</v>
      </c>
      <c r="AF37" s="29"/>
      <c r="AG37" s="30"/>
      <c r="AH37" s="30"/>
      <c r="AI37" s="30"/>
      <c r="AJ37" s="31"/>
      <c r="AK37" s="31"/>
      <c r="AL37" s="31"/>
      <c r="AM37" s="31"/>
      <c r="AN37" s="32"/>
      <c r="AO37" s="29">
        <f t="shared" si="46"/>
        <v>0</v>
      </c>
      <c r="AP37" s="33">
        <f t="shared" si="47"/>
        <v>0</v>
      </c>
      <c r="AQ37" s="31">
        <f t="shared" si="48"/>
        <v>0</v>
      </c>
      <c r="AR37" s="34">
        <f t="shared" si="49"/>
        <v>0</v>
      </c>
      <c r="AS37" s="29"/>
      <c r="AT37" s="30"/>
      <c r="AU37" s="30"/>
      <c r="AV37" s="31"/>
      <c r="AW37" s="31"/>
      <c r="AX37" s="31"/>
      <c r="AY37" s="31"/>
      <c r="AZ37" s="32"/>
      <c r="BA37" s="29">
        <f t="shared" si="50"/>
        <v>0</v>
      </c>
      <c r="BB37" s="33">
        <f t="shared" si="51"/>
        <v>0</v>
      </c>
      <c r="BC37" s="31">
        <f t="shared" si="52"/>
        <v>0</v>
      </c>
      <c r="BD37" s="34">
        <f t="shared" si="53"/>
        <v>0</v>
      </c>
      <c r="BE37" s="29"/>
      <c r="BF37" s="30"/>
      <c r="BG37" s="30"/>
      <c r="BH37" s="31"/>
      <c r="BI37" s="31"/>
      <c r="BJ37" s="31"/>
      <c r="BK37" s="31"/>
      <c r="BL37" s="32"/>
      <c r="BM37" s="29">
        <f t="shared" si="54"/>
        <v>0</v>
      </c>
      <c r="BN37" s="33">
        <f t="shared" si="55"/>
        <v>0</v>
      </c>
      <c r="BO37" s="31">
        <f t="shared" si="56"/>
        <v>0</v>
      </c>
      <c r="BP37" s="34">
        <f t="shared" si="57"/>
        <v>0</v>
      </c>
      <c r="BQ37" s="29"/>
      <c r="BR37" s="30"/>
      <c r="BS37" s="30"/>
      <c r="BT37" s="31"/>
      <c r="BU37" s="31"/>
      <c r="BV37" s="31"/>
      <c r="BW37" s="31"/>
      <c r="BX37" s="32"/>
      <c r="BY37" s="29">
        <f t="shared" si="58"/>
        <v>0</v>
      </c>
      <c r="BZ37" s="33">
        <f t="shared" si="59"/>
        <v>0</v>
      </c>
      <c r="CA37" s="31">
        <f t="shared" si="60"/>
        <v>0</v>
      </c>
      <c r="CB37" s="34">
        <f t="shared" si="61"/>
        <v>0</v>
      </c>
      <c r="CC37" s="29"/>
      <c r="CD37" s="30"/>
      <c r="CE37" s="31"/>
      <c r="CF37" s="31"/>
      <c r="CG37" s="31"/>
      <c r="CH37" s="31"/>
      <c r="CI37" s="32"/>
      <c r="CJ37" s="29">
        <f t="shared" si="62"/>
        <v>0</v>
      </c>
      <c r="CK37" s="33">
        <f t="shared" si="63"/>
        <v>0</v>
      </c>
      <c r="CL37" s="31">
        <f t="shared" si="64"/>
        <v>0</v>
      </c>
      <c r="CM37" s="34">
        <f t="shared" si="65"/>
        <v>0</v>
      </c>
      <c r="CN37" s="29"/>
      <c r="CO37" s="30"/>
      <c r="CP37" s="31"/>
      <c r="CQ37" s="31"/>
      <c r="CR37" s="31"/>
      <c r="CS37" s="31"/>
      <c r="CT37" s="32"/>
      <c r="CU37" s="29">
        <f t="shared" si="66"/>
        <v>0</v>
      </c>
      <c r="CV37" s="33">
        <f t="shared" si="67"/>
        <v>0</v>
      </c>
      <c r="CW37" s="31">
        <f t="shared" si="68"/>
        <v>0</v>
      </c>
      <c r="CX37" s="34">
        <f t="shared" si="69"/>
        <v>0</v>
      </c>
      <c r="CY37" s="29"/>
      <c r="CZ37" s="30"/>
      <c r="DA37" s="31"/>
      <c r="DB37" s="31"/>
      <c r="DC37" s="31"/>
      <c r="DD37" s="31"/>
      <c r="DE37" s="32"/>
      <c r="DF37" s="29">
        <f t="shared" si="70"/>
        <v>0</v>
      </c>
      <c r="DG37" s="33">
        <f t="shared" si="71"/>
        <v>0</v>
      </c>
      <c r="DH37" s="31">
        <f t="shared" si="72"/>
        <v>0</v>
      </c>
      <c r="DI37" s="34">
        <f t="shared" si="73"/>
        <v>0</v>
      </c>
    </row>
    <row r="38" spans="1:113" ht="12.75" customHeight="1" hidden="1">
      <c r="A38" s="18">
        <v>26</v>
      </c>
      <c r="B38" s="19"/>
      <c r="C38" s="19"/>
      <c r="D38" s="20"/>
      <c r="E38" s="20"/>
      <c r="F38" s="21"/>
      <c r="G38" s="22">
        <f t="shared" si="74"/>
      </c>
      <c r="H38" s="22">
        <f>IF(AND(($H$2="Y"),(J38&gt;0),OR(AND((G38=1),(G47=10)),AND((G38=2),(G56=20)),AND((G38=3),(G65=30)),AND((G38=4),(G74=40)),AND((G38=5),(G83=50)),AND((G38=6),(G92=60)),AND((G38=7),(G101=70)),AND((G38=8),(G110=80)),AND((G38=9),(G119=90)),AND((G38=10),(G128=100)))),VLOOKUP((J38-1),SortLookup!$A$13:$B$16,2,0),"")</f>
      </c>
      <c r="I38" s="23" t="str">
        <f>IF(ISNA(VLOOKUP(E38,SortLookup!$A$1:$B$5,2,0))," ",VLOOKUP(E38,SortLookup!$A$1:$B$5,2,0))</f>
        <v> </v>
      </c>
      <c r="J38" s="24" t="str">
        <f>IF(ISNA(VLOOKUP(F38,SortLookup!$A$7:$B$11,2,0))," ",VLOOKUP(F38,SortLookup!$A$7:$B$11,2,0))</f>
        <v> </v>
      </c>
      <c r="K38" s="25">
        <f t="shared" si="37"/>
        <v>0</v>
      </c>
      <c r="L38" s="26">
        <f t="shared" si="38"/>
        <v>0</v>
      </c>
      <c r="M38" s="27">
        <f t="shared" si="39"/>
        <v>0</v>
      </c>
      <c r="N38" s="28">
        <f t="shared" si="40"/>
        <v>0</v>
      </c>
      <c r="O38" s="27">
        <f t="shared" si="41"/>
        <v>0</v>
      </c>
      <c r="P38" s="29"/>
      <c r="Q38" s="30"/>
      <c r="R38" s="30"/>
      <c r="S38" s="30"/>
      <c r="T38" s="30"/>
      <c r="U38" s="30"/>
      <c r="V38" s="30"/>
      <c r="W38" s="31"/>
      <c r="X38" s="31"/>
      <c r="Y38" s="31"/>
      <c r="Z38" s="31"/>
      <c r="AA38" s="32"/>
      <c r="AB38" s="29">
        <f t="shared" si="42"/>
        <v>0</v>
      </c>
      <c r="AC38" s="33">
        <f t="shared" si="43"/>
        <v>0</v>
      </c>
      <c r="AD38" s="31">
        <f t="shared" si="44"/>
        <v>0</v>
      </c>
      <c r="AE38" s="34">
        <f t="shared" si="45"/>
        <v>0</v>
      </c>
      <c r="AF38" s="29"/>
      <c r="AG38" s="30"/>
      <c r="AH38" s="30"/>
      <c r="AI38" s="30"/>
      <c r="AJ38" s="31"/>
      <c r="AK38" s="31"/>
      <c r="AL38" s="31"/>
      <c r="AM38" s="31"/>
      <c r="AN38" s="32"/>
      <c r="AO38" s="29">
        <f t="shared" si="46"/>
        <v>0</v>
      </c>
      <c r="AP38" s="33">
        <f t="shared" si="47"/>
        <v>0</v>
      </c>
      <c r="AQ38" s="31">
        <f t="shared" si="48"/>
        <v>0</v>
      </c>
      <c r="AR38" s="34">
        <f t="shared" si="49"/>
        <v>0</v>
      </c>
      <c r="AS38" s="29"/>
      <c r="AT38" s="30"/>
      <c r="AU38" s="30"/>
      <c r="AV38" s="31"/>
      <c r="AW38" s="31"/>
      <c r="AX38" s="31"/>
      <c r="AY38" s="31"/>
      <c r="AZ38" s="32"/>
      <c r="BA38" s="29">
        <f t="shared" si="50"/>
        <v>0</v>
      </c>
      <c r="BB38" s="33">
        <f t="shared" si="51"/>
        <v>0</v>
      </c>
      <c r="BC38" s="31">
        <f t="shared" si="52"/>
        <v>0</v>
      </c>
      <c r="BD38" s="34">
        <f t="shared" si="53"/>
        <v>0</v>
      </c>
      <c r="BE38" s="29"/>
      <c r="BF38" s="30"/>
      <c r="BG38" s="30"/>
      <c r="BH38" s="31"/>
      <c r="BI38" s="31"/>
      <c r="BJ38" s="31"/>
      <c r="BK38" s="31"/>
      <c r="BL38" s="32"/>
      <c r="BM38" s="29">
        <f t="shared" si="54"/>
        <v>0</v>
      </c>
      <c r="BN38" s="33">
        <f t="shared" si="55"/>
        <v>0</v>
      </c>
      <c r="BO38" s="31">
        <f t="shared" si="56"/>
        <v>0</v>
      </c>
      <c r="BP38" s="34">
        <f t="shared" si="57"/>
        <v>0</v>
      </c>
      <c r="BQ38" s="29"/>
      <c r="BR38" s="30"/>
      <c r="BS38" s="30"/>
      <c r="BT38" s="31"/>
      <c r="BU38" s="31"/>
      <c r="BV38" s="31"/>
      <c r="BW38" s="31"/>
      <c r="BX38" s="32"/>
      <c r="BY38" s="29">
        <f t="shared" si="58"/>
        <v>0</v>
      </c>
      <c r="BZ38" s="33">
        <f t="shared" si="59"/>
        <v>0</v>
      </c>
      <c r="CA38" s="31">
        <f t="shared" si="60"/>
        <v>0</v>
      </c>
      <c r="CB38" s="34">
        <f t="shared" si="61"/>
        <v>0</v>
      </c>
      <c r="CC38" s="29"/>
      <c r="CD38" s="30"/>
      <c r="CE38" s="31"/>
      <c r="CF38" s="31"/>
      <c r="CG38" s="31"/>
      <c r="CH38" s="31"/>
      <c r="CI38" s="32"/>
      <c r="CJ38" s="29">
        <f t="shared" si="62"/>
        <v>0</v>
      </c>
      <c r="CK38" s="33">
        <f t="shared" si="63"/>
        <v>0</v>
      </c>
      <c r="CL38" s="31">
        <f t="shared" si="64"/>
        <v>0</v>
      </c>
      <c r="CM38" s="34">
        <f t="shared" si="65"/>
        <v>0</v>
      </c>
      <c r="CN38" s="29"/>
      <c r="CO38" s="30"/>
      <c r="CP38" s="31"/>
      <c r="CQ38" s="31"/>
      <c r="CR38" s="31"/>
      <c r="CS38" s="31"/>
      <c r="CT38" s="32"/>
      <c r="CU38" s="29">
        <f t="shared" si="66"/>
        <v>0</v>
      </c>
      <c r="CV38" s="33">
        <f t="shared" si="67"/>
        <v>0</v>
      </c>
      <c r="CW38" s="31">
        <f t="shared" si="68"/>
        <v>0</v>
      </c>
      <c r="CX38" s="34">
        <f t="shared" si="69"/>
        <v>0</v>
      </c>
      <c r="CY38" s="29"/>
      <c r="CZ38" s="30"/>
      <c r="DA38" s="31"/>
      <c r="DB38" s="31"/>
      <c r="DC38" s="31"/>
      <c r="DD38" s="31"/>
      <c r="DE38" s="32"/>
      <c r="DF38" s="29">
        <f t="shared" si="70"/>
        <v>0</v>
      </c>
      <c r="DG38" s="33">
        <f t="shared" si="71"/>
        <v>0</v>
      </c>
      <c r="DH38" s="31">
        <f t="shared" si="72"/>
        <v>0</v>
      </c>
      <c r="DI38" s="34">
        <f t="shared" si="73"/>
        <v>0</v>
      </c>
    </row>
    <row r="39" spans="1:113" ht="12.75" customHeight="1" hidden="1">
      <c r="A39" s="18">
        <v>27</v>
      </c>
      <c r="B39" s="19"/>
      <c r="C39" s="19"/>
      <c r="D39" s="20"/>
      <c r="E39" s="20"/>
      <c r="F39" s="21"/>
      <c r="G39" s="22">
        <f t="shared" si="74"/>
      </c>
      <c r="H39" s="22">
        <f>IF(AND(($H$2="Y"),(J39&gt;0),OR(AND((G39=1),(G48=10)),AND((G39=2),(G57=20)),AND((G39=3),(G66=30)),AND((G39=4),(G75=40)),AND((G39=5),(G84=50)),AND((G39=6),(G93=60)),AND((G39=7),(G102=70)),AND((G39=8),(G111=80)),AND((G39=9),(G120=90)),AND((G39=10),(G129=100)))),VLOOKUP((J39-1),SortLookup!$A$13:$B$16,2,0),"")</f>
      </c>
      <c r="I39" s="23" t="str">
        <f>IF(ISNA(VLOOKUP(E39,SortLookup!$A$1:$B$5,2,0))," ",VLOOKUP(E39,SortLookup!$A$1:$B$5,2,0))</f>
        <v> </v>
      </c>
      <c r="J39" s="24" t="str">
        <f>IF(ISNA(VLOOKUP(F39,SortLookup!$A$7:$B$11,2,0))," ",VLOOKUP(F39,SortLookup!$A$7:$B$11,2,0))</f>
        <v> </v>
      </c>
      <c r="K39" s="25">
        <f t="shared" si="37"/>
        <v>0</v>
      </c>
      <c r="L39" s="26">
        <f t="shared" si="38"/>
        <v>0</v>
      </c>
      <c r="M39" s="27">
        <f t="shared" si="39"/>
        <v>0</v>
      </c>
      <c r="N39" s="28">
        <f t="shared" si="40"/>
        <v>0</v>
      </c>
      <c r="O39" s="27">
        <f t="shared" si="41"/>
        <v>0</v>
      </c>
      <c r="P39" s="29"/>
      <c r="Q39" s="30"/>
      <c r="R39" s="30"/>
      <c r="S39" s="30"/>
      <c r="T39" s="30"/>
      <c r="U39" s="30"/>
      <c r="V39" s="30"/>
      <c r="W39" s="31"/>
      <c r="X39" s="31"/>
      <c r="Y39" s="31"/>
      <c r="Z39" s="31"/>
      <c r="AA39" s="32"/>
      <c r="AB39" s="29">
        <f t="shared" si="42"/>
        <v>0</v>
      </c>
      <c r="AC39" s="33">
        <f t="shared" si="43"/>
        <v>0</v>
      </c>
      <c r="AD39" s="31">
        <f t="shared" si="44"/>
        <v>0</v>
      </c>
      <c r="AE39" s="34">
        <f t="shared" si="45"/>
        <v>0</v>
      </c>
      <c r="AF39" s="29"/>
      <c r="AG39" s="30"/>
      <c r="AH39" s="30"/>
      <c r="AI39" s="30"/>
      <c r="AJ39" s="31"/>
      <c r="AK39" s="31"/>
      <c r="AL39" s="31"/>
      <c r="AM39" s="31"/>
      <c r="AN39" s="32"/>
      <c r="AO39" s="29">
        <f t="shared" si="46"/>
        <v>0</v>
      </c>
      <c r="AP39" s="33">
        <f t="shared" si="47"/>
        <v>0</v>
      </c>
      <c r="AQ39" s="31">
        <f t="shared" si="48"/>
        <v>0</v>
      </c>
      <c r="AR39" s="34">
        <f t="shared" si="49"/>
        <v>0</v>
      </c>
      <c r="AS39" s="29"/>
      <c r="AT39" s="30"/>
      <c r="AU39" s="30"/>
      <c r="AV39" s="31"/>
      <c r="AW39" s="31"/>
      <c r="AX39" s="31"/>
      <c r="AY39" s="31"/>
      <c r="AZ39" s="32"/>
      <c r="BA39" s="29">
        <f t="shared" si="50"/>
        <v>0</v>
      </c>
      <c r="BB39" s="33">
        <f t="shared" si="51"/>
        <v>0</v>
      </c>
      <c r="BC39" s="31">
        <f t="shared" si="52"/>
        <v>0</v>
      </c>
      <c r="BD39" s="34">
        <f t="shared" si="53"/>
        <v>0</v>
      </c>
      <c r="BE39" s="29"/>
      <c r="BF39" s="30"/>
      <c r="BG39" s="30"/>
      <c r="BH39" s="31"/>
      <c r="BI39" s="31"/>
      <c r="BJ39" s="31"/>
      <c r="BK39" s="31"/>
      <c r="BL39" s="32"/>
      <c r="BM39" s="29">
        <f t="shared" si="54"/>
        <v>0</v>
      </c>
      <c r="BN39" s="33">
        <f t="shared" si="55"/>
        <v>0</v>
      </c>
      <c r="BO39" s="31">
        <f t="shared" si="56"/>
        <v>0</v>
      </c>
      <c r="BP39" s="34">
        <f t="shared" si="57"/>
        <v>0</v>
      </c>
      <c r="BQ39" s="29"/>
      <c r="BR39" s="30"/>
      <c r="BS39" s="30"/>
      <c r="BT39" s="31"/>
      <c r="BU39" s="31"/>
      <c r="BV39" s="31"/>
      <c r="BW39" s="31"/>
      <c r="BX39" s="32"/>
      <c r="BY39" s="29">
        <f t="shared" si="58"/>
        <v>0</v>
      </c>
      <c r="BZ39" s="33">
        <f t="shared" si="59"/>
        <v>0</v>
      </c>
      <c r="CA39" s="31">
        <f t="shared" si="60"/>
        <v>0</v>
      </c>
      <c r="CB39" s="34">
        <f t="shared" si="61"/>
        <v>0</v>
      </c>
      <c r="CC39" s="29"/>
      <c r="CD39" s="30"/>
      <c r="CE39" s="31"/>
      <c r="CF39" s="31"/>
      <c r="CG39" s="31"/>
      <c r="CH39" s="31"/>
      <c r="CI39" s="32"/>
      <c r="CJ39" s="29">
        <f t="shared" si="62"/>
        <v>0</v>
      </c>
      <c r="CK39" s="33">
        <f t="shared" si="63"/>
        <v>0</v>
      </c>
      <c r="CL39" s="31">
        <f t="shared" si="64"/>
        <v>0</v>
      </c>
      <c r="CM39" s="34">
        <f t="shared" si="65"/>
        <v>0</v>
      </c>
      <c r="CN39" s="29"/>
      <c r="CO39" s="30"/>
      <c r="CP39" s="31"/>
      <c r="CQ39" s="31"/>
      <c r="CR39" s="31"/>
      <c r="CS39" s="31"/>
      <c r="CT39" s="32"/>
      <c r="CU39" s="29">
        <f t="shared" si="66"/>
        <v>0</v>
      </c>
      <c r="CV39" s="33">
        <f t="shared" si="67"/>
        <v>0</v>
      </c>
      <c r="CW39" s="31">
        <f t="shared" si="68"/>
        <v>0</v>
      </c>
      <c r="CX39" s="34">
        <f t="shared" si="69"/>
        <v>0</v>
      </c>
      <c r="CY39" s="29"/>
      <c r="CZ39" s="30"/>
      <c r="DA39" s="31"/>
      <c r="DB39" s="31"/>
      <c r="DC39" s="31"/>
      <c r="DD39" s="31"/>
      <c r="DE39" s="32"/>
      <c r="DF39" s="29">
        <f t="shared" si="70"/>
        <v>0</v>
      </c>
      <c r="DG39" s="33">
        <f t="shared" si="71"/>
        <v>0</v>
      </c>
      <c r="DH39" s="31">
        <f t="shared" si="72"/>
        <v>0</v>
      </c>
      <c r="DI39" s="34">
        <f t="shared" si="73"/>
        <v>0</v>
      </c>
    </row>
    <row r="40" spans="1:113" ht="12.75" customHeight="1" hidden="1">
      <c r="A40" s="18">
        <v>28</v>
      </c>
      <c r="B40" s="19"/>
      <c r="C40" s="19"/>
      <c r="D40" s="20"/>
      <c r="E40" s="20"/>
      <c r="F40" s="21"/>
      <c r="G40" s="22">
        <f t="shared" si="74"/>
      </c>
      <c r="H40" s="22">
        <f>IF(AND(($H$2="Y"),(J40&gt;0),OR(AND((G40=1),(G49=10)),AND((G40=2),(G58=20)),AND((G40=3),(G67=30)),AND((G40=4),(G76=40)),AND((G40=5),(G85=50)),AND((G40=6),(G94=60)),AND((G40=7),(G103=70)),AND((G40=8),(G112=80)),AND((G40=9),(G121=90)),AND((G40=10),(G130=100)))),VLOOKUP((J40-1),SortLookup!$A$13:$B$16,2,0),"")</f>
      </c>
      <c r="I40" s="23" t="str">
        <f>IF(ISNA(VLOOKUP(E40,SortLookup!$A$1:$B$5,2,0))," ",VLOOKUP(E40,SortLookup!$A$1:$B$5,2,0))</f>
        <v> </v>
      </c>
      <c r="J40" s="24" t="str">
        <f>IF(ISNA(VLOOKUP(F40,SortLookup!$A$7:$B$11,2,0))," ",VLOOKUP(F40,SortLookup!$A$7:$B$11,2,0))</f>
        <v> </v>
      </c>
      <c r="K40" s="25">
        <f t="shared" si="37"/>
        <v>0</v>
      </c>
      <c r="L40" s="26">
        <f t="shared" si="38"/>
        <v>0</v>
      </c>
      <c r="M40" s="27">
        <f t="shared" si="39"/>
        <v>0</v>
      </c>
      <c r="N40" s="28">
        <f t="shared" si="40"/>
        <v>0</v>
      </c>
      <c r="O40" s="27">
        <f t="shared" si="41"/>
        <v>0</v>
      </c>
      <c r="P40" s="29"/>
      <c r="Q40" s="30"/>
      <c r="R40" s="30"/>
      <c r="S40" s="30"/>
      <c r="T40" s="30"/>
      <c r="U40" s="30"/>
      <c r="V40" s="30"/>
      <c r="W40" s="31"/>
      <c r="X40" s="31"/>
      <c r="Y40" s="31"/>
      <c r="Z40" s="31"/>
      <c r="AA40" s="32"/>
      <c r="AB40" s="29">
        <f t="shared" si="42"/>
        <v>0</v>
      </c>
      <c r="AC40" s="33">
        <f t="shared" si="43"/>
        <v>0</v>
      </c>
      <c r="AD40" s="31">
        <f t="shared" si="44"/>
        <v>0</v>
      </c>
      <c r="AE40" s="34">
        <f t="shared" si="45"/>
        <v>0</v>
      </c>
      <c r="AF40" s="29"/>
      <c r="AG40" s="30"/>
      <c r="AH40" s="30"/>
      <c r="AI40" s="30"/>
      <c r="AJ40" s="31"/>
      <c r="AK40" s="31"/>
      <c r="AL40" s="31"/>
      <c r="AM40" s="31"/>
      <c r="AN40" s="32"/>
      <c r="AO40" s="29">
        <f t="shared" si="46"/>
        <v>0</v>
      </c>
      <c r="AP40" s="33">
        <f t="shared" si="47"/>
        <v>0</v>
      </c>
      <c r="AQ40" s="31">
        <f t="shared" si="48"/>
        <v>0</v>
      </c>
      <c r="AR40" s="34">
        <f t="shared" si="49"/>
        <v>0</v>
      </c>
      <c r="AS40" s="29"/>
      <c r="AT40" s="30"/>
      <c r="AU40" s="30"/>
      <c r="AV40" s="31"/>
      <c r="AW40" s="31"/>
      <c r="AX40" s="31"/>
      <c r="AY40" s="31"/>
      <c r="AZ40" s="32"/>
      <c r="BA40" s="29">
        <f t="shared" si="50"/>
        <v>0</v>
      </c>
      <c r="BB40" s="33">
        <f t="shared" si="51"/>
        <v>0</v>
      </c>
      <c r="BC40" s="31">
        <f t="shared" si="52"/>
        <v>0</v>
      </c>
      <c r="BD40" s="34">
        <f t="shared" si="53"/>
        <v>0</v>
      </c>
      <c r="BE40" s="29"/>
      <c r="BF40" s="30"/>
      <c r="BG40" s="30"/>
      <c r="BH40" s="31"/>
      <c r="BI40" s="31"/>
      <c r="BJ40" s="31"/>
      <c r="BK40" s="31"/>
      <c r="BL40" s="32"/>
      <c r="BM40" s="29">
        <f t="shared" si="54"/>
        <v>0</v>
      </c>
      <c r="BN40" s="33">
        <f t="shared" si="55"/>
        <v>0</v>
      </c>
      <c r="BO40" s="31">
        <f t="shared" si="56"/>
        <v>0</v>
      </c>
      <c r="BP40" s="34">
        <f t="shared" si="57"/>
        <v>0</v>
      </c>
      <c r="BQ40" s="29"/>
      <c r="BR40" s="30"/>
      <c r="BS40" s="30"/>
      <c r="BT40" s="31"/>
      <c r="BU40" s="31"/>
      <c r="BV40" s="31"/>
      <c r="BW40" s="31"/>
      <c r="BX40" s="32"/>
      <c r="BY40" s="29">
        <f t="shared" si="58"/>
        <v>0</v>
      </c>
      <c r="BZ40" s="33">
        <f t="shared" si="59"/>
        <v>0</v>
      </c>
      <c r="CA40" s="31">
        <f t="shared" si="60"/>
        <v>0</v>
      </c>
      <c r="CB40" s="34">
        <f t="shared" si="61"/>
        <v>0</v>
      </c>
      <c r="CC40" s="29"/>
      <c r="CD40" s="30"/>
      <c r="CE40" s="31"/>
      <c r="CF40" s="31"/>
      <c r="CG40" s="31"/>
      <c r="CH40" s="31"/>
      <c r="CI40" s="32"/>
      <c r="CJ40" s="29">
        <f t="shared" si="62"/>
        <v>0</v>
      </c>
      <c r="CK40" s="33">
        <f t="shared" si="63"/>
        <v>0</v>
      </c>
      <c r="CL40" s="31">
        <f t="shared" si="64"/>
        <v>0</v>
      </c>
      <c r="CM40" s="34">
        <f t="shared" si="65"/>
        <v>0</v>
      </c>
      <c r="CN40" s="29"/>
      <c r="CO40" s="30"/>
      <c r="CP40" s="31"/>
      <c r="CQ40" s="31"/>
      <c r="CR40" s="31"/>
      <c r="CS40" s="31"/>
      <c r="CT40" s="32"/>
      <c r="CU40" s="29">
        <f t="shared" si="66"/>
        <v>0</v>
      </c>
      <c r="CV40" s="33">
        <f t="shared" si="67"/>
        <v>0</v>
      </c>
      <c r="CW40" s="31">
        <f t="shared" si="68"/>
        <v>0</v>
      </c>
      <c r="CX40" s="34">
        <f t="shared" si="69"/>
        <v>0</v>
      </c>
      <c r="CY40" s="29"/>
      <c r="CZ40" s="30"/>
      <c r="DA40" s="31"/>
      <c r="DB40" s="31"/>
      <c r="DC40" s="31"/>
      <c r="DD40" s="31"/>
      <c r="DE40" s="32"/>
      <c r="DF40" s="29">
        <f t="shared" si="70"/>
        <v>0</v>
      </c>
      <c r="DG40" s="33">
        <f t="shared" si="71"/>
        <v>0</v>
      </c>
      <c r="DH40" s="31">
        <f t="shared" si="72"/>
        <v>0</v>
      </c>
      <c r="DI40" s="34">
        <f t="shared" si="73"/>
        <v>0</v>
      </c>
    </row>
    <row r="41" spans="1:113" ht="12.75" customHeight="1" hidden="1">
      <c r="A41" s="18">
        <v>29</v>
      </c>
      <c r="B41" s="19"/>
      <c r="C41" s="19"/>
      <c r="D41" s="20"/>
      <c r="E41" s="20"/>
      <c r="F41" s="21"/>
      <c r="G41" s="22">
        <f t="shared" si="74"/>
      </c>
      <c r="H41" s="22">
        <f>IF(AND(($H$2="Y"),(J41&gt;0),OR(AND((G41=1),(G50=10)),AND((G41=2),(G59=20)),AND((G41=3),(G68=30)),AND((G41=4),(G77=40)),AND((G41=5),(G86=50)),AND((G41=6),(G95=60)),AND((G41=7),(G104=70)),AND((G41=8),(G113=80)),AND((G41=9),(G122=90)),AND((G41=10),(G131=100)))),VLOOKUP((J41-1),SortLookup!$A$13:$B$16,2,0),"")</f>
      </c>
      <c r="I41" s="23" t="str">
        <f>IF(ISNA(VLOOKUP(E41,SortLookup!$A$1:$B$5,2,0))," ",VLOOKUP(E41,SortLookup!$A$1:$B$5,2,0))</f>
        <v> </v>
      </c>
      <c r="J41" s="24" t="str">
        <f>IF(ISNA(VLOOKUP(F41,SortLookup!$A$7:$B$11,2,0))," ",VLOOKUP(F41,SortLookup!$A$7:$B$11,2,0))</f>
        <v> </v>
      </c>
      <c r="K41" s="25">
        <f t="shared" si="37"/>
        <v>0</v>
      </c>
      <c r="L41" s="26">
        <f t="shared" si="38"/>
        <v>0</v>
      </c>
      <c r="M41" s="27">
        <f t="shared" si="39"/>
        <v>0</v>
      </c>
      <c r="N41" s="28">
        <f t="shared" si="40"/>
        <v>0</v>
      </c>
      <c r="O41" s="27">
        <f t="shared" si="41"/>
        <v>0</v>
      </c>
      <c r="P41" s="29"/>
      <c r="Q41" s="30"/>
      <c r="R41" s="30"/>
      <c r="S41" s="30"/>
      <c r="T41" s="30"/>
      <c r="U41" s="30"/>
      <c r="V41" s="30"/>
      <c r="W41" s="31"/>
      <c r="X41" s="31"/>
      <c r="Y41" s="31"/>
      <c r="Z41" s="31"/>
      <c r="AA41" s="32"/>
      <c r="AB41" s="29">
        <f t="shared" si="42"/>
        <v>0</v>
      </c>
      <c r="AC41" s="33">
        <f t="shared" si="43"/>
        <v>0</v>
      </c>
      <c r="AD41" s="31">
        <f t="shared" si="44"/>
        <v>0</v>
      </c>
      <c r="AE41" s="34">
        <f t="shared" si="45"/>
        <v>0</v>
      </c>
      <c r="AF41" s="29"/>
      <c r="AG41" s="30"/>
      <c r="AH41" s="30"/>
      <c r="AI41" s="30"/>
      <c r="AJ41" s="31"/>
      <c r="AK41" s="31"/>
      <c r="AL41" s="31"/>
      <c r="AM41" s="31"/>
      <c r="AN41" s="32"/>
      <c r="AO41" s="29">
        <f t="shared" si="46"/>
        <v>0</v>
      </c>
      <c r="AP41" s="33">
        <f t="shared" si="47"/>
        <v>0</v>
      </c>
      <c r="AQ41" s="31">
        <f t="shared" si="48"/>
        <v>0</v>
      </c>
      <c r="AR41" s="34">
        <f t="shared" si="49"/>
        <v>0</v>
      </c>
      <c r="AS41" s="29"/>
      <c r="AT41" s="30"/>
      <c r="AU41" s="30"/>
      <c r="AV41" s="31"/>
      <c r="AW41" s="31"/>
      <c r="AX41" s="31"/>
      <c r="AY41" s="31"/>
      <c r="AZ41" s="32"/>
      <c r="BA41" s="29">
        <f t="shared" si="50"/>
        <v>0</v>
      </c>
      <c r="BB41" s="33">
        <f t="shared" si="51"/>
        <v>0</v>
      </c>
      <c r="BC41" s="31">
        <f t="shared" si="52"/>
        <v>0</v>
      </c>
      <c r="BD41" s="34">
        <f t="shared" si="53"/>
        <v>0</v>
      </c>
      <c r="BE41" s="29"/>
      <c r="BF41" s="30"/>
      <c r="BG41" s="30"/>
      <c r="BH41" s="31"/>
      <c r="BI41" s="31"/>
      <c r="BJ41" s="31"/>
      <c r="BK41" s="31"/>
      <c r="BL41" s="32"/>
      <c r="BM41" s="29">
        <f t="shared" si="54"/>
        <v>0</v>
      </c>
      <c r="BN41" s="33">
        <f t="shared" si="55"/>
        <v>0</v>
      </c>
      <c r="BO41" s="31">
        <f t="shared" si="56"/>
        <v>0</v>
      </c>
      <c r="BP41" s="34">
        <f t="shared" si="57"/>
        <v>0</v>
      </c>
      <c r="BQ41" s="29"/>
      <c r="BR41" s="30"/>
      <c r="BS41" s="30"/>
      <c r="BT41" s="31"/>
      <c r="BU41" s="31"/>
      <c r="BV41" s="31"/>
      <c r="BW41" s="31"/>
      <c r="BX41" s="32"/>
      <c r="BY41" s="29">
        <f t="shared" si="58"/>
        <v>0</v>
      </c>
      <c r="BZ41" s="33">
        <f t="shared" si="59"/>
        <v>0</v>
      </c>
      <c r="CA41" s="31">
        <f t="shared" si="60"/>
        <v>0</v>
      </c>
      <c r="CB41" s="34">
        <f t="shared" si="61"/>
        <v>0</v>
      </c>
      <c r="CC41" s="29"/>
      <c r="CD41" s="30"/>
      <c r="CE41" s="31"/>
      <c r="CF41" s="31"/>
      <c r="CG41" s="31"/>
      <c r="CH41" s="31"/>
      <c r="CI41" s="32"/>
      <c r="CJ41" s="29">
        <f t="shared" si="62"/>
        <v>0</v>
      </c>
      <c r="CK41" s="33">
        <f t="shared" si="63"/>
        <v>0</v>
      </c>
      <c r="CL41" s="31">
        <f t="shared" si="64"/>
        <v>0</v>
      </c>
      <c r="CM41" s="34">
        <f t="shared" si="65"/>
        <v>0</v>
      </c>
      <c r="CN41" s="29"/>
      <c r="CO41" s="30"/>
      <c r="CP41" s="31"/>
      <c r="CQ41" s="31"/>
      <c r="CR41" s="31"/>
      <c r="CS41" s="31"/>
      <c r="CT41" s="32"/>
      <c r="CU41" s="29">
        <f t="shared" si="66"/>
        <v>0</v>
      </c>
      <c r="CV41" s="33">
        <f t="shared" si="67"/>
        <v>0</v>
      </c>
      <c r="CW41" s="31">
        <f t="shared" si="68"/>
        <v>0</v>
      </c>
      <c r="CX41" s="34">
        <f t="shared" si="69"/>
        <v>0</v>
      </c>
      <c r="CY41" s="29"/>
      <c r="CZ41" s="30"/>
      <c r="DA41" s="31"/>
      <c r="DB41" s="31"/>
      <c r="DC41" s="31"/>
      <c r="DD41" s="31"/>
      <c r="DE41" s="32"/>
      <c r="DF41" s="29">
        <f t="shared" si="70"/>
        <v>0</v>
      </c>
      <c r="DG41" s="33">
        <f t="shared" si="71"/>
        <v>0</v>
      </c>
      <c r="DH41" s="31">
        <f t="shared" si="72"/>
        <v>0</v>
      </c>
      <c r="DI41" s="34">
        <f t="shared" si="73"/>
        <v>0</v>
      </c>
    </row>
    <row r="42" spans="1:113" ht="12.75" customHeight="1" hidden="1">
      <c r="A42" s="18">
        <v>30</v>
      </c>
      <c r="B42" s="19"/>
      <c r="C42" s="19"/>
      <c r="D42" s="20"/>
      <c r="E42" s="20"/>
      <c r="F42" s="21"/>
      <c r="G42" s="22">
        <f t="shared" si="74"/>
      </c>
      <c r="H42" s="22">
        <f>IF(AND(($H$2="Y"),(J42&gt;0),OR(AND((G42=1),(G51=10)),AND((G42=2),(G60=20)),AND((G42=3),(G69=30)),AND((G42=4),(G78=40)),AND((G42=5),(G87=50)),AND((G42=6),(G96=60)),AND((G42=7),(G105=70)),AND((G42=8),(G114=80)),AND((G42=9),(G123=90)),AND((G42=10),(G132=100)))),VLOOKUP((J42-1),SortLookup!$A$13:$B$16,2,0),"")</f>
      </c>
      <c r="I42" s="23" t="str">
        <f>IF(ISNA(VLOOKUP(E42,SortLookup!$A$1:$B$5,2,0))," ",VLOOKUP(E42,SortLookup!$A$1:$B$5,2,0))</f>
        <v> </v>
      </c>
      <c r="J42" s="24" t="str">
        <f>IF(ISNA(VLOOKUP(F42,SortLookup!$A$7:$B$11,2,0))," ",VLOOKUP(F42,SortLookup!$A$7:$B$11,2,0))</f>
        <v> </v>
      </c>
      <c r="K42" s="25">
        <f t="shared" si="37"/>
        <v>0</v>
      </c>
      <c r="L42" s="26">
        <f t="shared" si="38"/>
        <v>0</v>
      </c>
      <c r="M42" s="27">
        <f t="shared" si="39"/>
        <v>0</v>
      </c>
      <c r="N42" s="28">
        <f t="shared" si="40"/>
        <v>0</v>
      </c>
      <c r="O42" s="27">
        <f t="shared" si="41"/>
        <v>0</v>
      </c>
      <c r="P42" s="29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2"/>
      <c r="AB42" s="29">
        <f t="shared" si="42"/>
        <v>0</v>
      </c>
      <c r="AC42" s="33">
        <f t="shared" si="43"/>
        <v>0</v>
      </c>
      <c r="AD42" s="31">
        <f t="shared" si="44"/>
        <v>0</v>
      </c>
      <c r="AE42" s="34">
        <f t="shared" si="45"/>
        <v>0</v>
      </c>
      <c r="AF42" s="29"/>
      <c r="AG42" s="30"/>
      <c r="AH42" s="30"/>
      <c r="AI42" s="30"/>
      <c r="AJ42" s="31"/>
      <c r="AK42" s="31"/>
      <c r="AL42" s="31"/>
      <c r="AM42" s="31"/>
      <c r="AN42" s="32"/>
      <c r="AO42" s="29">
        <f t="shared" si="46"/>
        <v>0</v>
      </c>
      <c r="AP42" s="33">
        <f t="shared" si="47"/>
        <v>0</v>
      </c>
      <c r="AQ42" s="31">
        <f t="shared" si="48"/>
        <v>0</v>
      </c>
      <c r="AR42" s="34">
        <f t="shared" si="49"/>
        <v>0</v>
      </c>
      <c r="AS42" s="29"/>
      <c r="AT42" s="30"/>
      <c r="AU42" s="30"/>
      <c r="AV42" s="31"/>
      <c r="AW42" s="31"/>
      <c r="AX42" s="31"/>
      <c r="AY42" s="31"/>
      <c r="AZ42" s="32"/>
      <c r="BA42" s="29">
        <f t="shared" si="50"/>
        <v>0</v>
      </c>
      <c r="BB42" s="33">
        <f t="shared" si="51"/>
        <v>0</v>
      </c>
      <c r="BC42" s="31">
        <f t="shared" si="52"/>
        <v>0</v>
      </c>
      <c r="BD42" s="34">
        <f t="shared" si="53"/>
        <v>0</v>
      </c>
      <c r="BE42" s="29"/>
      <c r="BF42" s="30"/>
      <c r="BG42" s="30"/>
      <c r="BH42" s="31"/>
      <c r="BI42" s="31"/>
      <c r="BJ42" s="31"/>
      <c r="BK42" s="31"/>
      <c r="BL42" s="32"/>
      <c r="BM42" s="29">
        <f t="shared" si="54"/>
        <v>0</v>
      </c>
      <c r="BN42" s="33">
        <f t="shared" si="55"/>
        <v>0</v>
      </c>
      <c r="BO42" s="31">
        <f t="shared" si="56"/>
        <v>0</v>
      </c>
      <c r="BP42" s="34">
        <f t="shared" si="57"/>
        <v>0</v>
      </c>
      <c r="BQ42" s="29"/>
      <c r="BR42" s="30"/>
      <c r="BS42" s="30"/>
      <c r="BT42" s="31"/>
      <c r="BU42" s="31"/>
      <c r="BV42" s="31"/>
      <c r="BW42" s="31"/>
      <c r="BX42" s="32"/>
      <c r="BY42" s="29">
        <f t="shared" si="58"/>
        <v>0</v>
      </c>
      <c r="BZ42" s="33">
        <f t="shared" si="59"/>
        <v>0</v>
      </c>
      <c r="CA42" s="31">
        <f t="shared" si="60"/>
        <v>0</v>
      </c>
      <c r="CB42" s="34">
        <f t="shared" si="61"/>
        <v>0</v>
      </c>
      <c r="CC42" s="29"/>
      <c r="CD42" s="30"/>
      <c r="CE42" s="31"/>
      <c r="CF42" s="31"/>
      <c r="CG42" s="31"/>
      <c r="CH42" s="31"/>
      <c r="CI42" s="32"/>
      <c r="CJ42" s="29">
        <f t="shared" si="62"/>
        <v>0</v>
      </c>
      <c r="CK42" s="33">
        <f t="shared" si="63"/>
        <v>0</v>
      </c>
      <c r="CL42" s="31">
        <f t="shared" si="64"/>
        <v>0</v>
      </c>
      <c r="CM42" s="34">
        <f t="shared" si="65"/>
        <v>0</v>
      </c>
      <c r="CN42" s="29"/>
      <c r="CO42" s="30"/>
      <c r="CP42" s="31"/>
      <c r="CQ42" s="31"/>
      <c r="CR42" s="31"/>
      <c r="CS42" s="31"/>
      <c r="CT42" s="32"/>
      <c r="CU42" s="29">
        <f t="shared" si="66"/>
        <v>0</v>
      </c>
      <c r="CV42" s="33">
        <f t="shared" si="67"/>
        <v>0</v>
      </c>
      <c r="CW42" s="31">
        <f t="shared" si="68"/>
        <v>0</v>
      </c>
      <c r="CX42" s="34">
        <f t="shared" si="69"/>
        <v>0</v>
      </c>
      <c r="CY42" s="29"/>
      <c r="CZ42" s="30"/>
      <c r="DA42" s="31"/>
      <c r="DB42" s="31"/>
      <c r="DC42" s="31"/>
      <c r="DD42" s="31"/>
      <c r="DE42" s="32"/>
      <c r="DF42" s="29">
        <f t="shared" si="70"/>
        <v>0</v>
      </c>
      <c r="DG42" s="33">
        <f t="shared" si="71"/>
        <v>0</v>
      </c>
      <c r="DH42" s="31">
        <f t="shared" si="72"/>
        <v>0</v>
      </c>
      <c r="DI42" s="34">
        <f t="shared" si="73"/>
        <v>0</v>
      </c>
    </row>
    <row r="43" spans="1:113" ht="12.75" customHeight="1" hidden="1">
      <c r="A43" s="18">
        <v>31</v>
      </c>
      <c r="B43" s="19"/>
      <c r="C43" s="19"/>
      <c r="D43" s="20"/>
      <c r="E43" s="20"/>
      <c r="F43" s="21"/>
      <c r="G43" s="22">
        <f t="shared" si="74"/>
      </c>
      <c r="H43" s="22">
        <f>IF(AND(($H$2="Y"),(J43&gt;0),OR(AND((G43=1),(G52=10)),AND((G43=2),(G61=20)),AND((G43=3),(G70=30)),AND((G43=4),(G79=40)),AND((G43=5),(G88=50)),AND((G43=6),(G97=60)),AND((G43=7),(G106=70)),AND((G43=8),(G115=80)),AND((G43=9),(G124=90)),AND((G43=10),(G133=100)))),VLOOKUP((J43-1),SortLookup!$A$13:$B$16,2,0),"")</f>
      </c>
      <c r="I43" s="23" t="str">
        <f>IF(ISNA(VLOOKUP(E43,SortLookup!$A$1:$B$5,2,0))," ",VLOOKUP(E43,SortLookup!$A$1:$B$5,2,0))</f>
        <v> </v>
      </c>
      <c r="J43" s="24" t="str">
        <f>IF(ISNA(VLOOKUP(F43,SortLookup!$A$7:$B$11,2,0))," ",VLOOKUP(F43,SortLookup!$A$7:$B$11,2,0))</f>
        <v> </v>
      </c>
      <c r="K43" s="25">
        <f t="shared" si="37"/>
        <v>0</v>
      </c>
      <c r="L43" s="26">
        <f t="shared" si="38"/>
        <v>0</v>
      </c>
      <c r="M43" s="27">
        <f t="shared" si="39"/>
        <v>0</v>
      </c>
      <c r="N43" s="28">
        <f t="shared" si="40"/>
        <v>0</v>
      </c>
      <c r="O43" s="27">
        <f t="shared" si="41"/>
        <v>0</v>
      </c>
      <c r="P43" s="29"/>
      <c r="Q43" s="30"/>
      <c r="R43" s="30"/>
      <c r="S43" s="30"/>
      <c r="T43" s="30"/>
      <c r="U43" s="30"/>
      <c r="V43" s="30"/>
      <c r="W43" s="31"/>
      <c r="X43" s="31"/>
      <c r="Y43" s="31"/>
      <c r="Z43" s="31"/>
      <c r="AA43" s="32"/>
      <c r="AB43" s="29">
        <f t="shared" si="42"/>
        <v>0</v>
      </c>
      <c r="AC43" s="33">
        <f t="shared" si="43"/>
        <v>0</v>
      </c>
      <c r="AD43" s="31">
        <f t="shared" si="44"/>
        <v>0</v>
      </c>
      <c r="AE43" s="34">
        <f t="shared" si="45"/>
        <v>0</v>
      </c>
      <c r="AF43" s="29"/>
      <c r="AG43" s="30"/>
      <c r="AH43" s="30"/>
      <c r="AI43" s="30"/>
      <c r="AJ43" s="31"/>
      <c r="AK43" s="31"/>
      <c r="AL43" s="31"/>
      <c r="AM43" s="31"/>
      <c r="AN43" s="32"/>
      <c r="AO43" s="29">
        <f t="shared" si="46"/>
        <v>0</v>
      </c>
      <c r="AP43" s="33">
        <f t="shared" si="47"/>
        <v>0</v>
      </c>
      <c r="AQ43" s="31">
        <f t="shared" si="48"/>
        <v>0</v>
      </c>
      <c r="AR43" s="34">
        <f t="shared" si="49"/>
        <v>0</v>
      </c>
      <c r="AS43" s="29"/>
      <c r="AT43" s="30"/>
      <c r="AU43" s="30"/>
      <c r="AV43" s="31"/>
      <c r="AW43" s="31"/>
      <c r="AX43" s="31"/>
      <c r="AY43" s="31"/>
      <c r="AZ43" s="32"/>
      <c r="BA43" s="29">
        <f t="shared" si="50"/>
        <v>0</v>
      </c>
      <c r="BB43" s="33">
        <f t="shared" si="51"/>
        <v>0</v>
      </c>
      <c r="BC43" s="31">
        <f t="shared" si="52"/>
        <v>0</v>
      </c>
      <c r="BD43" s="34">
        <f t="shared" si="53"/>
        <v>0</v>
      </c>
      <c r="BE43" s="29"/>
      <c r="BF43" s="30"/>
      <c r="BG43" s="30"/>
      <c r="BH43" s="31"/>
      <c r="BI43" s="31"/>
      <c r="BJ43" s="31"/>
      <c r="BK43" s="31"/>
      <c r="BL43" s="32"/>
      <c r="BM43" s="29">
        <f t="shared" si="54"/>
        <v>0</v>
      </c>
      <c r="BN43" s="33">
        <f t="shared" si="55"/>
        <v>0</v>
      </c>
      <c r="BO43" s="31">
        <f t="shared" si="56"/>
        <v>0</v>
      </c>
      <c r="BP43" s="34">
        <f t="shared" si="57"/>
        <v>0</v>
      </c>
      <c r="BQ43" s="29"/>
      <c r="BR43" s="30"/>
      <c r="BS43" s="30"/>
      <c r="BT43" s="31"/>
      <c r="BU43" s="31"/>
      <c r="BV43" s="31"/>
      <c r="BW43" s="31"/>
      <c r="BX43" s="32"/>
      <c r="BY43" s="29">
        <f t="shared" si="58"/>
        <v>0</v>
      </c>
      <c r="BZ43" s="33">
        <f t="shared" si="59"/>
        <v>0</v>
      </c>
      <c r="CA43" s="31">
        <f t="shared" si="60"/>
        <v>0</v>
      </c>
      <c r="CB43" s="34">
        <f t="shared" si="61"/>
        <v>0</v>
      </c>
      <c r="CC43" s="29"/>
      <c r="CD43" s="30"/>
      <c r="CE43" s="31"/>
      <c r="CF43" s="31"/>
      <c r="CG43" s="31"/>
      <c r="CH43" s="31"/>
      <c r="CI43" s="32"/>
      <c r="CJ43" s="29">
        <f t="shared" si="62"/>
        <v>0</v>
      </c>
      <c r="CK43" s="33">
        <f t="shared" si="63"/>
        <v>0</v>
      </c>
      <c r="CL43" s="31">
        <f t="shared" si="64"/>
        <v>0</v>
      </c>
      <c r="CM43" s="34">
        <f t="shared" si="65"/>
        <v>0</v>
      </c>
      <c r="CN43" s="29"/>
      <c r="CO43" s="30"/>
      <c r="CP43" s="31"/>
      <c r="CQ43" s="31"/>
      <c r="CR43" s="31"/>
      <c r="CS43" s="31"/>
      <c r="CT43" s="32"/>
      <c r="CU43" s="29">
        <f t="shared" si="66"/>
        <v>0</v>
      </c>
      <c r="CV43" s="33">
        <f t="shared" si="67"/>
        <v>0</v>
      </c>
      <c r="CW43" s="31">
        <f t="shared" si="68"/>
        <v>0</v>
      </c>
      <c r="CX43" s="34">
        <f t="shared" si="69"/>
        <v>0</v>
      </c>
      <c r="CY43" s="29"/>
      <c r="CZ43" s="30"/>
      <c r="DA43" s="31"/>
      <c r="DB43" s="31"/>
      <c r="DC43" s="31"/>
      <c r="DD43" s="31"/>
      <c r="DE43" s="32"/>
      <c r="DF43" s="29">
        <f t="shared" si="70"/>
        <v>0</v>
      </c>
      <c r="DG43" s="33">
        <f t="shared" si="71"/>
        <v>0</v>
      </c>
      <c r="DH43" s="31">
        <f t="shared" si="72"/>
        <v>0</v>
      </c>
      <c r="DI43" s="34">
        <f t="shared" si="73"/>
        <v>0</v>
      </c>
    </row>
    <row r="44" spans="1:113" ht="12.75" customHeight="1" hidden="1">
      <c r="A44" s="18">
        <v>32</v>
      </c>
      <c r="B44" s="19"/>
      <c r="C44" s="19"/>
      <c r="D44" s="20"/>
      <c r="E44" s="20"/>
      <c r="F44" s="21"/>
      <c r="G44" s="22">
        <f t="shared" si="74"/>
      </c>
      <c r="H44" s="22">
        <f>IF(AND(($H$2="Y"),(J44&gt;0),OR(AND((G44=1),(G53=10)),AND((G44=2),(G62=20)),AND((G44=3),(G71=30)),AND((G44=4),(G80=40)),AND((G44=5),(G89=50)),AND((G44=6),(G98=60)),AND((G44=7),(G107=70)),AND((G44=8),(G116=80)),AND((G44=9),(G125=90)),AND((G44=10),(G134=100)))),VLOOKUP((J44-1),SortLookup!$A$13:$B$16,2,0),"")</f>
      </c>
      <c r="I44" s="23" t="str">
        <f>IF(ISNA(VLOOKUP(E44,SortLookup!$A$1:$B$5,2,0))," ",VLOOKUP(E44,SortLookup!$A$1:$B$5,2,0))</f>
        <v> </v>
      </c>
      <c r="J44" s="24" t="str">
        <f>IF(ISNA(VLOOKUP(F44,SortLookup!$A$7:$B$11,2,0))," ",VLOOKUP(F44,SortLookup!$A$7:$B$11,2,0))</f>
        <v> </v>
      </c>
      <c r="K44" s="25">
        <f t="shared" si="37"/>
        <v>0</v>
      </c>
      <c r="L44" s="26">
        <f t="shared" si="38"/>
        <v>0</v>
      </c>
      <c r="M44" s="27">
        <f t="shared" si="39"/>
        <v>0</v>
      </c>
      <c r="N44" s="28">
        <f t="shared" si="40"/>
        <v>0</v>
      </c>
      <c r="O44" s="27">
        <f t="shared" si="41"/>
        <v>0</v>
      </c>
      <c r="P44" s="29"/>
      <c r="Q44" s="30"/>
      <c r="R44" s="30"/>
      <c r="S44" s="30"/>
      <c r="T44" s="30"/>
      <c r="U44" s="30"/>
      <c r="V44" s="30"/>
      <c r="W44" s="31"/>
      <c r="X44" s="31"/>
      <c r="Y44" s="31"/>
      <c r="Z44" s="31"/>
      <c r="AA44" s="32"/>
      <c r="AB44" s="29">
        <f t="shared" si="42"/>
        <v>0</v>
      </c>
      <c r="AC44" s="33">
        <f t="shared" si="43"/>
        <v>0</v>
      </c>
      <c r="AD44" s="31">
        <f t="shared" si="44"/>
        <v>0</v>
      </c>
      <c r="AE44" s="34">
        <f t="shared" si="45"/>
        <v>0</v>
      </c>
      <c r="AF44" s="29"/>
      <c r="AG44" s="30"/>
      <c r="AH44" s="30"/>
      <c r="AI44" s="30"/>
      <c r="AJ44" s="31"/>
      <c r="AK44" s="31"/>
      <c r="AL44" s="31"/>
      <c r="AM44" s="31"/>
      <c r="AN44" s="32"/>
      <c r="AO44" s="29">
        <f t="shared" si="46"/>
        <v>0</v>
      </c>
      <c r="AP44" s="33">
        <f t="shared" si="47"/>
        <v>0</v>
      </c>
      <c r="AQ44" s="31">
        <f t="shared" si="48"/>
        <v>0</v>
      </c>
      <c r="AR44" s="34">
        <f t="shared" si="49"/>
        <v>0</v>
      </c>
      <c r="AS44" s="29"/>
      <c r="AT44" s="30"/>
      <c r="AU44" s="30"/>
      <c r="AV44" s="31"/>
      <c r="AW44" s="31"/>
      <c r="AX44" s="31"/>
      <c r="AY44" s="31"/>
      <c r="AZ44" s="32"/>
      <c r="BA44" s="29">
        <f t="shared" si="50"/>
        <v>0</v>
      </c>
      <c r="BB44" s="33">
        <f t="shared" si="51"/>
        <v>0</v>
      </c>
      <c r="BC44" s="31">
        <f t="shared" si="52"/>
        <v>0</v>
      </c>
      <c r="BD44" s="34">
        <f t="shared" si="53"/>
        <v>0</v>
      </c>
      <c r="BE44" s="29"/>
      <c r="BF44" s="30"/>
      <c r="BG44" s="30"/>
      <c r="BH44" s="31"/>
      <c r="BI44" s="31"/>
      <c r="BJ44" s="31"/>
      <c r="BK44" s="31"/>
      <c r="BL44" s="32"/>
      <c r="BM44" s="29">
        <f t="shared" si="54"/>
        <v>0</v>
      </c>
      <c r="BN44" s="33">
        <f t="shared" si="55"/>
        <v>0</v>
      </c>
      <c r="BO44" s="31">
        <f t="shared" si="56"/>
        <v>0</v>
      </c>
      <c r="BP44" s="34">
        <f t="shared" si="57"/>
        <v>0</v>
      </c>
      <c r="BQ44" s="29"/>
      <c r="BR44" s="30"/>
      <c r="BS44" s="30"/>
      <c r="BT44" s="31"/>
      <c r="BU44" s="31"/>
      <c r="BV44" s="31"/>
      <c r="BW44" s="31"/>
      <c r="BX44" s="32"/>
      <c r="BY44" s="29">
        <f t="shared" si="58"/>
        <v>0</v>
      </c>
      <c r="BZ44" s="33">
        <f t="shared" si="59"/>
        <v>0</v>
      </c>
      <c r="CA44" s="31">
        <f t="shared" si="60"/>
        <v>0</v>
      </c>
      <c r="CB44" s="34">
        <f t="shared" si="61"/>
        <v>0</v>
      </c>
      <c r="CC44" s="29"/>
      <c r="CD44" s="30"/>
      <c r="CE44" s="31"/>
      <c r="CF44" s="31"/>
      <c r="CG44" s="31"/>
      <c r="CH44" s="31"/>
      <c r="CI44" s="32"/>
      <c r="CJ44" s="29">
        <f t="shared" si="62"/>
        <v>0</v>
      </c>
      <c r="CK44" s="33">
        <f t="shared" si="63"/>
        <v>0</v>
      </c>
      <c r="CL44" s="31">
        <f t="shared" si="64"/>
        <v>0</v>
      </c>
      <c r="CM44" s="34">
        <f t="shared" si="65"/>
        <v>0</v>
      </c>
      <c r="CN44" s="29"/>
      <c r="CO44" s="30"/>
      <c r="CP44" s="31"/>
      <c r="CQ44" s="31"/>
      <c r="CR44" s="31"/>
      <c r="CS44" s="31"/>
      <c r="CT44" s="32"/>
      <c r="CU44" s="29">
        <f t="shared" si="66"/>
        <v>0</v>
      </c>
      <c r="CV44" s="33">
        <f t="shared" si="67"/>
        <v>0</v>
      </c>
      <c r="CW44" s="31">
        <f t="shared" si="68"/>
        <v>0</v>
      </c>
      <c r="CX44" s="34">
        <f t="shared" si="69"/>
        <v>0</v>
      </c>
      <c r="CY44" s="29"/>
      <c r="CZ44" s="30"/>
      <c r="DA44" s="31"/>
      <c r="DB44" s="31"/>
      <c r="DC44" s="31"/>
      <c r="DD44" s="31"/>
      <c r="DE44" s="32"/>
      <c r="DF44" s="29">
        <f t="shared" si="70"/>
        <v>0</v>
      </c>
      <c r="DG44" s="33">
        <f t="shared" si="71"/>
        <v>0</v>
      </c>
      <c r="DH44" s="31">
        <f t="shared" si="72"/>
        <v>0</v>
      </c>
      <c r="DI44" s="34">
        <f t="shared" si="73"/>
        <v>0</v>
      </c>
    </row>
    <row r="45" spans="1:113" ht="12.75" customHeight="1" hidden="1">
      <c r="A45" s="18">
        <v>33</v>
      </c>
      <c r="B45" s="19"/>
      <c r="C45" s="19"/>
      <c r="D45" s="20"/>
      <c r="E45" s="20"/>
      <c r="F45" s="21"/>
      <c r="G45" s="22">
        <f t="shared" si="74"/>
      </c>
      <c r="H45" s="22">
        <f>IF(AND(($H$2="Y"),(J45&gt;0),OR(AND((G45=1),(G54=10)),AND((G45=2),(G63=20)),AND((G45=3),(G72=30)),AND((G45=4),(G81=40)),AND((G45=5),(G90=50)),AND((G45=6),(G99=60)),AND((G45=7),(G108=70)),AND((G45=8),(G117=80)),AND((G45=9),(G126=90)),AND((G45=10),(G135=100)))),VLOOKUP((J45-1),SortLookup!$A$13:$B$16,2,0),"")</f>
      </c>
      <c r="I45" s="23" t="str">
        <f>IF(ISNA(VLOOKUP(E45,SortLookup!$A$1:$B$5,2,0))," ",VLOOKUP(E45,SortLookup!$A$1:$B$5,2,0))</f>
        <v> </v>
      </c>
      <c r="J45" s="24" t="str">
        <f>IF(ISNA(VLOOKUP(F45,SortLookup!$A$7:$B$11,2,0))," ",VLOOKUP(F45,SortLookup!$A$7:$B$11,2,0))</f>
        <v> </v>
      </c>
      <c r="K45" s="25">
        <f t="shared" si="37"/>
        <v>0</v>
      </c>
      <c r="L45" s="26">
        <f t="shared" si="38"/>
        <v>0</v>
      </c>
      <c r="M45" s="27">
        <f t="shared" si="39"/>
        <v>0</v>
      </c>
      <c r="N45" s="28">
        <f t="shared" si="40"/>
        <v>0</v>
      </c>
      <c r="O45" s="27">
        <f t="shared" si="41"/>
        <v>0</v>
      </c>
      <c r="P45" s="29"/>
      <c r="Q45" s="30"/>
      <c r="R45" s="30"/>
      <c r="S45" s="30"/>
      <c r="T45" s="30"/>
      <c r="U45" s="30"/>
      <c r="V45" s="30"/>
      <c r="W45" s="31"/>
      <c r="X45" s="31"/>
      <c r="Y45" s="31"/>
      <c r="Z45" s="31"/>
      <c r="AA45" s="32"/>
      <c r="AB45" s="29">
        <f t="shared" si="42"/>
        <v>0</v>
      </c>
      <c r="AC45" s="33">
        <f t="shared" si="43"/>
        <v>0</v>
      </c>
      <c r="AD45" s="31">
        <f t="shared" si="44"/>
        <v>0</v>
      </c>
      <c r="AE45" s="34">
        <f t="shared" si="45"/>
        <v>0</v>
      </c>
      <c r="AF45" s="29"/>
      <c r="AG45" s="30"/>
      <c r="AH45" s="30"/>
      <c r="AI45" s="30"/>
      <c r="AJ45" s="31"/>
      <c r="AK45" s="31"/>
      <c r="AL45" s="31"/>
      <c r="AM45" s="31"/>
      <c r="AN45" s="32"/>
      <c r="AO45" s="29">
        <f t="shared" si="46"/>
        <v>0</v>
      </c>
      <c r="AP45" s="33">
        <f t="shared" si="47"/>
        <v>0</v>
      </c>
      <c r="AQ45" s="31">
        <f t="shared" si="48"/>
        <v>0</v>
      </c>
      <c r="AR45" s="34">
        <f t="shared" si="49"/>
        <v>0</v>
      </c>
      <c r="AS45" s="29"/>
      <c r="AT45" s="30"/>
      <c r="AU45" s="30"/>
      <c r="AV45" s="31"/>
      <c r="AW45" s="31"/>
      <c r="AX45" s="31"/>
      <c r="AY45" s="31"/>
      <c r="AZ45" s="32"/>
      <c r="BA45" s="29">
        <f t="shared" si="50"/>
        <v>0</v>
      </c>
      <c r="BB45" s="33">
        <f t="shared" si="51"/>
        <v>0</v>
      </c>
      <c r="BC45" s="31">
        <f t="shared" si="52"/>
        <v>0</v>
      </c>
      <c r="BD45" s="34">
        <f t="shared" si="53"/>
        <v>0</v>
      </c>
      <c r="BE45" s="29"/>
      <c r="BF45" s="30"/>
      <c r="BG45" s="30"/>
      <c r="BH45" s="31"/>
      <c r="BI45" s="31"/>
      <c r="BJ45" s="31"/>
      <c r="BK45" s="31"/>
      <c r="BL45" s="32"/>
      <c r="BM45" s="29">
        <f t="shared" si="54"/>
        <v>0</v>
      </c>
      <c r="BN45" s="33">
        <f t="shared" si="55"/>
        <v>0</v>
      </c>
      <c r="BO45" s="31">
        <f t="shared" si="56"/>
        <v>0</v>
      </c>
      <c r="BP45" s="34">
        <f t="shared" si="57"/>
        <v>0</v>
      </c>
      <c r="BQ45" s="29"/>
      <c r="BR45" s="30"/>
      <c r="BS45" s="30"/>
      <c r="BT45" s="31"/>
      <c r="BU45" s="31"/>
      <c r="BV45" s="31"/>
      <c r="BW45" s="31"/>
      <c r="BX45" s="32"/>
      <c r="BY45" s="29">
        <f t="shared" si="58"/>
        <v>0</v>
      </c>
      <c r="BZ45" s="33">
        <f t="shared" si="59"/>
        <v>0</v>
      </c>
      <c r="CA45" s="31">
        <f t="shared" si="60"/>
        <v>0</v>
      </c>
      <c r="CB45" s="34">
        <f t="shared" si="61"/>
        <v>0</v>
      </c>
      <c r="CC45" s="29"/>
      <c r="CD45" s="30"/>
      <c r="CE45" s="31"/>
      <c r="CF45" s="31"/>
      <c r="CG45" s="31"/>
      <c r="CH45" s="31"/>
      <c r="CI45" s="32"/>
      <c r="CJ45" s="29">
        <f t="shared" si="62"/>
        <v>0</v>
      </c>
      <c r="CK45" s="33">
        <f t="shared" si="63"/>
        <v>0</v>
      </c>
      <c r="CL45" s="31">
        <f t="shared" si="64"/>
        <v>0</v>
      </c>
      <c r="CM45" s="34">
        <f t="shared" si="65"/>
        <v>0</v>
      </c>
      <c r="CN45" s="29"/>
      <c r="CO45" s="30"/>
      <c r="CP45" s="31"/>
      <c r="CQ45" s="31"/>
      <c r="CR45" s="31"/>
      <c r="CS45" s="31"/>
      <c r="CT45" s="32"/>
      <c r="CU45" s="29">
        <f t="shared" si="66"/>
        <v>0</v>
      </c>
      <c r="CV45" s="33">
        <f t="shared" si="67"/>
        <v>0</v>
      </c>
      <c r="CW45" s="31">
        <f t="shared" si="68"/>
        <v>0</v>
      </c>
      <c r="CX45" s="34">
        <f t="shared" si="69"/>
        <v>0</v>
      </c>
      <c r="CY45" s="29"/>
      <c r="CZ45" s="30"/>
      <c r="DA45" s="31"/>
      <c r="DB45" s="31"/>
      <c r="DC45" s="31"/>
      <c r="DD45" s="31"/>
      <c r="DE45" s="32"/>
      <c r="DF45" s="29">
        <f t="shared" si="70"/>
        <v>0</v>
      </c>
      <c r="DG45" s="33">
        <f t="shared" si="71"/>
        <v>0</v>
      </c>
      <c r="DH45" s="31">
        <f t="shared" si="72"/>
        <v>0</v>
      </c>
      <c r="DI45" s="34">
        <f t="shared" si="73"/>
        <v>0</v>
      </c>
    </row>
    <row r="46" spans="1:113" ht="12.75" customHeight="1" hidden="1">
      <c r="A46" s="18">
        <v>34</v>
      </c>
      <c r="B46" s="19"/>
      <c r="C46" s="19"/>
      <c r="D46" s="20"/>
      <c r="E46" s="20"/>
      <c r="F46" s="21"/>
      <c r="G46" s="22">
        <f t="shared" si="74"/>
      </c>
      <c r="H46" s="22">
        <f>IF(AND(($H$2="Y"),(J46&gt;0),OR(AND((G46=1),(G55=10)),AND((G46=2),(G64=20)),AND((G46=3),(G73=30)),AND((G46=4),(G82=40)),AND((G46=5),(G91=50)),AND((G46=6),(G100=60)),AND((G46=7),(G109=70)),AND((G46=8),(G118=80)),AND((G46=9),(G127=90)),AND((G46=10),(G136=100)))),VLOOKUP((J46-1),SortLookup!$A$13:$B$16,2,0),"")</f>
      </c>
      <c r="I46" s="23" t="str">
        <f>IF(ISNA(VLOOKUP(E46,SortLookup!$A$1:$B$5,2,0))," ",VLOOKUP(E46,SortLookup!$A$1:$B$5,2,0))</f>
        <v> </v>
      </c>
      <c r="J46" s="24" t="str">
        <f>IF(ISNA(VLOOKUP(F46,SortLookup!$A$7:$B$11,2,0))," ",VLOOKUP(F46,SortLookup!$A$7:$B$11,2,0))</f>
        <v> </v>
      </c>
      <c r="K46" s="25">
        <f t="shared" si="37"/>
        <v>0</v>
      </c>
      <c r="L46" s="26">
        <f t="shared" si="38"/>
        <v>0</v>
      </c>
      <c r="M46" s="27">
        <f t="shared" si="39"/>
        <v>0</v>
      </c>
      <c r="N46" s="28">
        <f t="shared" si="40"/>
        <v>0</v>
      </c>
      <c r="O46" s="27">
        <f t="shared" si="41"/>
        <v>0</v>
      </c>
      <c r="P46" s="29"/>
      <c r="Q46" s="30"/>
      <c r="R46" s="30"/>
      <c r="S46" s="30"/>
      <c r="T46" s="30"/>
      <c r="U46" s="30"/>
      <c r="V46" s="30"/>
      <c r="W46" s="31"/>
      <c r="X46" s="31"/>
      <c r="Y46" s="31"/>
      <c r="Z46" s="31"/>
      <c r="AA46" s="32"/>
      <c r="AB46" s="29">
        <f t="shared" si="42"/>
        <v>0</v>
      </c>
      <c r="AC46" s="33">
        <f t="shared" si="43"/>
        <v>0</v>
      </c>
      <c r="AD46" s="31">
        <f t="shared" si="44"/>
        <v>0</v>
      </c>
      <c r="AE46" s="34">
        <f t="shared" si="45"/>
        <v>0</v>
      </c>
      <c r="AF46" s="29"/>
      <c r="AG46" s="30"/>
      <c r="AH46" s="30"/>
      <c r="AI46" s="30"/>
      <c r="AJ46" s="31"/>
      <c r="AK46" s="31"/>
      <c r="AL46" s="31"/>
      <c r="AM46" s="31"/>
      <c r="AN46" s="32"/>
      <c r="AO46" s="29">
        <f t="shared" si="46"/>
        <v>0</v>
      </c>
      <c r="AP46" s="33">
        <f t="shared" si="47"/>
        <v>0</v>
      </c>
      <c r="AQ46" s="31">
        <f t="shared" si="48"/>
        <v>0</v>
      </c>
      <c r="AR46" s="34">
        <f t="shared" si="49"/>
        <v>0</v>
      </c>
      <c r="AS46" s="29"/>
      <c r="AT46" s="30"/>
      <c r="AU46" s="30"/>
      <c r="AV46" s="31"/>
      <c r="AW46" s="31"/>
      <c r="AX46" s="31"/>
      <c r="AY46" s="31"/>
      <c r="AZ46" s="32"/>
      <c r="BA46" s="29">
        <f t="shared" si="50"/>
        <v>0</v>
      </c>
      <c r="BB46" s="33">
        <f t="shared" si="51"/>
        <v>0</v>
      </c>
      <c r="BC46" s="31">
        <f t="shared" si="52"/>
        <v>0</v>
      </c>
      <c r="BD46" s="34">
        <f t="shared" si="53"/>
        <v>0</v>
      </c>
      <c r="BE46" s="29"/>
      <c r="BF46" s="30"/>
      <c r="BG46" s="30"/>
      <c r="BH46" s="31"/>
      <c r="BI46" s="31"/>
      <c r="BJ46" s="31"/>
      <c r="BK46" s="31"/>
      <c r="BL46" s="32"/>
      <c r="BM46" s="29">
        <f t="shared" si="54"/>
        <v>0</v>
      </c>
      <c r="BN46" s="33">
        <f t="shared" si="55"/>
        <v>0</v>
      </c>
      <c r="BO46" s="31">
        <f t="shared" si="56"/>
        <v>0</v>
      </c>
      <c r="BP46" s="34">
        <f t="shared" si="57"/>
        <v>0</v>
      </c>
      <c r="BQ46" s="29"/>
      <c r="BR46" s="30"/>
      <c r="BS46" s="30"/>
      <c r="BT46" s="31"/>
      <c r="BU46" s="31"/>
      <c r="BV46" s="31"/>
      <c r="BW46" s="31"/>
      <c r="BX46" s="32"/>
      <c r="BY46" s="29">
        <f t="shared" si="58"/>
        <v>0</v>
      </c>
      <c r="BZ46" s="33">
        <f t="shared" si="59"/>
        <v>0</v>
      </c>
      <c r="CA46" s="31">
        <f t="shared" si="60"/>
        <v>0</v>
      </c>
      <c r="CB46" s="34">
        <f t="shared" si="61"/>
        <v>0</v>
      </c>
      <c r="CC46" s="29"/>
      <c r="CD46" s="30"/>
      <c r="CE46" s="31"/>
      <c r="CF46" s="31"/>
      <c r="CG46" s="31"/>
      <c r="CH46" s="31"/>
      <c r="CI46" s="32"/>
      <c r="CJ46" s="29">
        <f t="shared" si="62"/>
        <v>0</v>
      </c>
      <c r="CK46" s="33">
        <f t="shared" si="63"/>
        <v>0</v>
      </c>
      <c r="CL46" s="31">
        <f t="shared" si="64"/>
        <v>0</v>
      </c>
      <c r="CM46" s="34">
        <f t="shared" si="65"/>
        <v>0</v>
      </c>
      <c r="CN46" s="29"/>
      <c r="CO46" s="30"/>
      <c r="CP46" s="31"/>
      <c r="CQ46" s="31"/>
      <c r="CR46" s="31"/>
      <c r="CS46" s="31"/>
      <c r="CT46" s="32"/>
      <c r="CU46" s="29">
        <f t="shared" si="66"/>
        <v>0</v>
      </c>
      <c r="CV46" s="33">
        <f t="shared" si="67"/>
        <v>0</v>
      </c>
      <c r="CW46" s="31">
        <f t="shared" si="68"/>
        <v>0</v>
      </c>
      <c r="CX46" s="34">
        <f t="shared" si="69"/>
        <v>0</v>
      </c>
      <c r="CY46" s="29"/>
      <c r="CZ46" s="30"/>
      <c r="DA46" s="31"/>
      <c r="DB46" s="31"/>
      <c r="DC46" s="31"/>
      <c r="DD46" s="31"/>
      <c r="DE46" s="32"/>
      <c r="DF46" s="29">
        <f t="shared" si="70"/>
        <v>0</v>
      </c>
      <c r="DG46" s="33">
        <f t="shared" si="71"/>
        <v>0</v>
      </c>
      <c r="DH46" s="31">
        <f t="shared" si="72"/>
        <v>0</v>
      </c>
      <c r="DI46" s="34">
        <f t="shared" si="73"/>
        <v>0</v>
      </c>
    </row>
    <row r="47" spans="1:113" ht="12.75" customHeight="1" hidden="1">
      <c r="A47" s="18">
        <v>35</v>
      </c>
      <c r="B47" s="19"/>
      <c r="C47" s="19"/>
      <c r="D47" s="20"/>
      <c r="E47" s="20"/>
      <c r="F47" s="21"/>
      <c r="G47" s="22">
        <f t="shared" si="74"/>
      </c>
      <c r="H47" s="22">
        <f>IF(AND(($H$2="Y"),(J47&gt;0),OR(AND((G47=1),(G56=10)),AND((G47=2),(G65=20)),AND((G47=3),(G74=30)),AND((G47=4),(G83=40)),AND((G47=5),(G92=50)),AND((G47=6),(G101=60)),AND((G47=7),(G110=70)),AND((G47=8),(G119=80)),AND((G47=9),(G128=90)),AND((G47=10),(G137=100)))),VLOOKUP((J47-1),SortLookup!$A$13:$B$16,2,0),"")</f>
      </c>
      <c r="I47" s="23" t="str">
        <f>IF(ISNA(VLOOKUP(E47,SortLookup!$A$1:$B$5,2,0))," ",VLOOKUP(E47,SortLookup!$A$1:$B$5,2,0))</f>
        <v> </v>
      </c>
      <c r="J47" s="24" t="str">
        <f>IF(ISNA(VLOOKUP(F47,SortLookup!$A$7:$B$11,2,0))," ",VLOOKUP(F47,SortLookup!$A$7:$B$11,2,0))</f>
        <v> </v>
      </c>
      <c r="K47" s="25">
        <f t="shared" si="37"/>
        <v>0</v>
      </c>
      <c r="L47" s="26">
        <f t="shared" si="38"/>
        <v>0</v>
      </c>
      <c r="M47" s="27">
        <f t="shared" si="39"/>
        <v>0</v>
      </c>
      <c r="N47" s="28">
        <f t="shared" si="40"/>
        <v>0</v>
      </c>
      <c r="O47" s="27">
        <f t="shared" si="41"/>
        <v>0</v>
      </c>
      <c r="P47" s="29"/>
      <c r="Q47" s="30"/>
      <c r="R47" s="30"/>
      <c r="S47" s="30"/>
      <c r="T47" s="30"/>
      <c r="U47" s="30"/>
      <c r="V47" s="30"/>
      <c r="W47" s="31"/>
      <c r="X47" s="31"/>
      <c r="Y47" s="31"/>
      <c r="Z47" s="31"/>
      <c r="AA47" s="32"/>
      <c r="AB47" s="29">
        <f t="shared" si="42"/>
        <v>0</v>
      </c>
      <c r="AC47" s="33">
        <f t="shared" si="43"/>
        <v>0</v>
      </c>
      <c r="AD47" s="31">
        <f t="shared" si="44"/>
        <v>0</v>
      </c>
      <c r="AE47" s="34">
        <f t="shared" si="45"/>
        <v>0</v>
      </c>
      <c r="AF47" s="29"/>
      <c r="AG47" s="30"/>
      <c r="AH47" s="30"/>
      <c r="AI47" s="30"/>
      <c r="AJ47" s="31"/>
      <c r="AK47" s="31"/>
      <c r="AL47" s="31"/>
      <c r="AM47" s="31"/>
      <c r="AN47" s="32"/>
      <c r="AO47" s="29">
        <f t="shared" si="46"/>
        <v>0</v>
      </c>
      <c r="AP47" s="33">
        <f t="shared" si="47"/>
        <v>0</v>
      </c>
      <c r="AQ47" s="31">
        <f t="shared" si="48"/>
        <v>0</v>
      </c>
      <c r="AR47" s="34">
        <f t="shared" si="49"/>
        <v>0</v>
      </c>
      <c r="AS47" s="29"/>
      <c r="AT47" s="30"/>
      <c r="AU47" s="30"/>
      <c r="AV47" s="31"/>
      <c r="AW47" s="31"/>
      <c r="AX47" s="31"/>
      <c r="AY47" s="31"/>
      <c r="AZ47" s="32"/>
      <c r="BA47" s="29">
        <f t="shared" si="50"/>
        <v>0</v>
      </c>
      <c r="BB47" s="33">
        <f t="shared" si="51"/>
        <v>0</v>
      </c>
      <c r="BC47" s="31">
        <f t="shared" si="52"/>
        <v>0</v>
      </c>
      <c r="BD47" s="34">
        <f t="shared" si="53"/>
        <v>0</v>
      </c>
      <c r="BE47" s="29"/>
      <c r="BF47" s="30"/>
      <c r="BG47" s="30"/>
      <c r="BH47" s="31"/>
      <c r="BI47" s="31"/>
      <c r="BJ47" s="31"/>
      <c r="BK47" s="31"/>
      <c r="BL47" s="32"/>
      <c r="BM47" s="29">
        <f t="shared" si="54"/>
        <v>0</v>
      </c>
      <c r="BN47" s="33">
        <f t="shared" si="55"/>
        <v>0</v>
      </c>
      <c r="BO47" s="31">
        <f t="shared" si="56"/>
        <v>0</v>
      </c>
      <c r="BP47" s="34">
        <f t="shared" si="57"/>
        <v>0</v>
      </c>
      <c r="BQ47" s="29"/>
      <c r="BR47" s="30"/>
      <c r="BS47" s="30"/>
      <c r="BT47" s="31"/>
      <c r="BU47" s="31"/>
      <c r="BV47" s="31"/>
      <c r="BW47" s="31"/>
      <c r="BX47" s="32"/>
      <c r="BY47" s="29">
        <f t="shared" si="58"/>
        <v>0</v>
      </c>
      <c r="BZ47" s="33">
        <f t="shared" si="59"/>
        <v>0</v>
      </c>
      <c r="CA47" s="31">
        <f t="shared" si="60"/>
        <v>0</v>
      </c>
      <c r="CB47" s="34">
        <f t="shared" si="61"/>
        <v>0</v>
      </c>
      <c r="CC47" s="29"/>
      <c r="CD47" s="30"/>
      <c r="CE47" s="31"/>
      <c r="CF47" s="31"/>
      <c r="CG47" s="31"/>
      <c r="CH47" s="31"/>
      <c r="CI47" s="32"/>
      <c r="CJ47" s="29">
        <f t="shared" si="62"/>
        <v>0</v>
      </c>
      <c r="CK47" s="33">
        <f t="shared" si="63"/>
        <v>0</v>
      </c>
      <c r="CL47" s="31">
        <f t="shared" si="64"/>
        <v>0</v>
      </c>
      <c r="CM47" s="34">
        <f t="shared" si="65"/>
        <v>0</v>
      </c>
      <c r="CN47" s="29"/>
      <c r="CO47" s="30"/>
      <c r="CP47" s="31"/>
      <c r="CQ47" s="31"/>
      <c r="CR47" s="31"/>
      <c r="CS47" s="31"/>
      <c r="CT47" s="32"/>
      <c r="CU47" s="29">
        <f t="shared" si="66"/>
        <v>0</v>
      </c>
      <c r="CV47" s="33">
        <f t="shared" si="67"/>
        <v>0</v>
      </c>
      <c r="CW47" s="31">
        <f t="shared" si="68"/>
        <v>0</v>
      </c>
      <c r="CX47" s="34">
        <f t="shared" si="69"/>
        <v>0</v>
      </c>
      <c r="CY47" s="29"/>
      <c r="CZ47" s="30"/>
      <c r="DA47" s="31"/>
      <c r="DB47" s="31"/>
      <c r="DC47" s="31"/>
      <c r="DD47" s="31"/>
      <c r="DE47" s="32"/>
      <c r="DF47" s="29">
        <f t="shared" si="70"/>
        <v>0</v>
      </c>
      <c r="DG47" s="33">
        <f t="shared" si="71"/>
        <v>0</v>
      </c>
      <c r="DH47" s="31">
        <f t="shared" si="72"/>
        <v>0</v>
      </c>
      <c r="DI47" s="34">
        <f t="shared" si="73"/>
        <v>0</v>
      </c>
    </row>
    <row r="48" spans="1:113" ht="12.75" customHeight="1" hidden="1">
      <c r="A48" s="18">
        <v>36</v>
      </c>
      <c r="B48" s="19"/>
      <c r="C48" s="19"/>
      <c r="D48" s="20"/>
      <c r="E48" s="20"/>
      <c r="F48" s="21"/>
      <c r="G48" s="22">
        <f t="shared" si="74"/>
      </c>
      <c r="H48" s="22">
        <f>IF(AND(($H$2="Y"),(J48&gt;0),OR(AND((G48=1),(G57=10)),AND((G48=2),(G66=20)),AND((G48=3),(G75=30)),AND((G48=4),(G84=40)),AND((G48=5),(G93=50)),AND((G48=6),(G102=60)),AND((G48=7),(G111=70)),AND((G48=8),(G120=80)),AND((G48=9),(G129=90)),AND((G48=10),(G138=100)))),VLOOKUP((J48-1),SortLookup!$A$13:$B$16,2,0),"")</f>
      </c>
      <c r="I48" s="23" t="str">
        <f>IF(ISNA(VLOOKUP(E48,SortLookup!$A$1:$B$5,2,0))," ",VLOOKUP(E48,SortLookup!$A$1:$B$5,2,0))</f>
        <v> </v>
      </c>
      <c r="J48" s="24" t="str">
        <f>IF(ISNA(VLOOKUP(F48,SortLookup!$A$7:$B$11,2,0))," ",VLOOKUP(F48,SortLookup!$A$7:$B$11,2,0))</f>
        <v> </v>
      </c>
      <c r="K48" s="25">
        <f t="shared" si="37"/>
        <v>0</v>
      </c>
      <c r="L48" s="26">
        <f t="shared" si="38"/>
        <v>0</v>
      </c>
      <c r="M48" s="27">
        <f t="shared" si="39"/>
        <v>0</v>
      </c>
      <c r="N48" s="28">
        <f t="shared" si="40"/>
        <v>0</v>
      </c>
      <c r="O48" s="27">
        <f t="shared" si="41"/>
        <v>0</v>
      </c>
      <c r="P48" s="29"/>
      <c r="Q48" s="30"/>
      <c r="R48" s="30"/>
      <c r="S48" s="30"/>
      <c r="T48" s="30"/>
      <c r="U48" s="30"/>
      <c r="V48" s="30"/>
      <c r="W48" s="31"/>
      <c r="X48" s="31"/>
      <c r="Y48" s="31"/>
      <c r="Z48" s="31"/>
      <c r="AA48" s="32"/>
      <c r="AB48" s="29">
        <f t="shared" si="42"/>
        <v>0</v>
      </c>
      <c r="AC48" s="33">
        <f t="shared" si="43"/>
        <v>0</v>
      </c>
      <c r="AD48" s="31">
        <f t="shared" si="44"/>
        <v>0</v>
      </c>
      <c r="AE48" s="34">
        <f t="shared" si="45"/>
        <v>0</v>
      </c>
      <c r="AF48" s="29"/>
      <c r="AG48" s="30"/>
      <c r="AH48" s="30"/>
      <c r="AI48" s="30"/>
      <c r="AJ48" s="31"/>
      <c r="AK48" s="31"/>
      <c r="AL48" s="31"/>
      <c r="AM48" s="31"/>
      <c r="AN48" s="32"/>
      <c r="AO48" s="29">
        <f t="shared" si="46"/>
        <v>0</v>
      </c>
      <c r="AP48" s="33">
        <f t="shared" si="47"/>
        <v>0</v>
      </c>
      <c r="AQ48" s="31">
        <f t="shared" si="48"/>
        <v>0</v>
      </c>
      <c r="AR48" s="34">
        <f t="shared" si="49"/>
        <v>0</v>
      </c>
      <c r="AS48" s="29"/>
      <c r="AT48" s="30"/>
      <c r="AU48" s="30"/>
      <c r="AV48" s="31"/>
      <c r="AW48" s="31"/>
      <c r="AX48" s="31"/>
      <c r="AY48" s="31"/>
      <c r="AZ48" s="32"/>
      <c r="BA48" s="29">
        <f t="shared" si="50"/>
        <v>0</v>
      </c>
      <c r="BB48" s="33">
        <f t="shared" si="51"/>
        <v>0</v>
      </c>
      <c r="BC48" s="31">
        <f t="shared" si="52"/>
        <v>0</v>
      </c>
      <c r="BD48" s="34">
        <f t="shared" si="53"/>
        <v>0</v>
      </c>
      <c r="BE48" s="29"/>
      <c r="BF48" s="30"/>
      <c r="BG48" s="30"/>
      <c r="BH48" s="31"/>
      <c r="BI48" s="31"/>
      <c r="BJ48" s="31"/>
      <c r="BK48" s="31"/>
      <c r="BL48" s="32"/>
      <c r="BM48" s="29">
        <f t="shared" si="54"/>
        <v>0</v>
      </c>
      <c r="BN48" s="33">
        <f t="shared" si="55"/>
        <v>0</v>
      </c>
      <c r="BO48" s="31">
        <f t="shared" si="56"/>
        <v>0</v>
      </c>
      <c r="BP48" s="34">
        <f t="shared" si="57"/>
        <v>0</v>
      </c>
      <c r="BQ48" s="29"/>
      <c r="BR48" s="30"/>
      <c r="BS48" s="30"/>
      <c r="BT48" s="31"/>
      <c r="BU48" s="31"/>
      <c r="BV48" s="31"/>
      <c r="BW48" s="31"/>
      <c r="BX48" s="32"/>
      <c r="BY48" s="29">
        <f t="shared" si="58"/>
        <v>0</v>
      </c>
      <c r="BZ48" s="33">
        <f t="shared" si="59"/>
        <v>0</v>
      </c>
      <c r="CA48" s="31">
        <f t="shared" si="60"/>
        <v>0</v>
      </c>
      <c r="CB48" s="34">
        <f t="shared" si="61"/>
        <v>0</v>
      </c>
      <c r="CC48" s="29"/>
      <c r="CD48" s="30"/>
      <c r="CE48" s="31"/>
      <c r="CF48" s="31"/>
      <c r="CG48" s="31"/>
      <c r="CH48" s="31"/>
      <c r="CI48" s="32"/>
      <c r="CJ48" s="29">
        <f t="shared" si="62"/>
        <v>0</v>
      </c>
      <c r="CK48" s="33">
        <f t="shared" si="63"/>
        <v>0</v>
      </c>
      <c r="CL48" s="31">
        <f t="shared" si="64"/>
        <v>0</v>
      </c>
      <c r="CM48" s="34">
        <f t="shared" si="65"/>
        <v>0</v>
      </c>
      <c r="CN48" s="29"/>
      <c r="CO48" s="30"/>
      <c r="CP48" s="31"/>
      <c r="CQ48" s="31"/>
      <c r="CR48" s="31"/>
      <c r="CS48" s="31"/>
      <c r="CT48" s="32"/>
      <c r="CU48" s="29">
        <f t="shared" si="66"/>
        <v>0</v>
      </c>
      <c r="CV48" s="33">
        <f t="shared" si="67"/>
        <v>0</v>
      </c>
      <c r="CW48" s="31">
        <f t="shared" si="68"/>
        <v>0</v>
      </c>
      <c r="CX48" s="34">
        <f t="shared" si="69"/>
        <v>0</v>
      </c>
      <c r="CY48" s="29"/>
      <c r="CZ48" s="30"/>
      <c r="DA48" s="31"/>
      <c r="DB48" s="31"/>
      <c r="DC48" s="31"/>
      <c r="DD48" s="31"/>
      <c r="DE48" s="32"/>
      <c r="DF48" s="29">
        <f t="shared" si="70"/>
        <v>0</v>
      </c>
      <c r="DG48" s="33">
        <f t="shared" si="71"/>
        <v>0</v>
      </c>
      <c r="DH48" s="31">
        <f t="shared" si="72"/>
        <v>0</v>
      </c>
      <c r="DI48" s="34">
        <f t="shared" si="73"/>
        <v>0</v>
      </c>
    </row>
    <row r="49" spans="1:113" ht="12.75" customHeight="1" hidden="1">
      <c r="A49" s="18">
        <v>37</v>
      </c>
      <c r="B49" s="19"/>
      <c r="C49" s="19"/>
      <c r="D49" s="20"/>
      <c r="E49" s="20"/>
      <c r="F49" s="21"/>
      <c r="G49" s="22">
        <f t="shared" si="74"/>
      </c>
      <c r="H49" s="22">
        <f>IF(AND(($H$2="Y"),(J49&gt;0),OR(AND((G49=1),(G58=10)),AND((G49=2),(G67=20)),AND((G49=3),(G76=30)),AND((G49=4),(G85=40)),AND((G49=5),(G94=50)),AND((G49=6),(G103=60)),AND((G49=7),(G112=70)),AND((G49=8),(G121=80)),AND((G49=9),(G130=90)),AND((G49=10),(G139=100)))),VLOOKUP((J49-1),SortLookup!$A$13:$B$16,2,0),"")</f>
      </c>
      <c r="I49" s="23" t="str">
        <f>IF(ISNA(VLOOKUP(E49,SortLookup!$A$1:$B$5,2,0))," ",VLOOKUP(E49,SortLookup!$A$1:$B$5,2,0))</f>
        <v> </v>
      </c>
      <c r="J49" s="24" t="str">
        <f>IF(ISNA(VLOOKUP(F49,SortLookup!$A$7:$B$11,2,0))," ",VLOOKUP(F49,SortLookup!$A$7:$B$11,2,0))</f>
        <v> </v>
      </c>
      <c r="K49" s="25">
        <f t="shared" si="37"/>
        <v>0</v>
      </c>
      <c r="L49" s="26">
        <f t="shared" si="38"/>
        <v>0</v>
      </c>
      <c r="M49" s="27">
        <f t="shared" si="39"/>
        <v>0</v>
      </c>
      <c r="N49" s="28">
        <f t="shared" si="40"/>
        <v>0</v>
      </c>
      <c r="O49" s="27">
        <f t="shared" si="41"/>
        <v>0</v>
      </c>
      <c r="P49" s="29"/>
      <c r="Q49" s="30"/>
      <c r="R49" s="30"/>
      <c r="S49" s="30"/>
      <c r="T49" s="30"/>
      <c r="U49" s="30"/>
      <c r="V49" s="30"/>
      <c r="W49" s="31"/>
      <c r="X49" s="31"/>
      <c r="Y49" s="31"/>
      <c r="Z49" s="31"/>
      <c r="AA49" s="32"/>
      <c r="AB49" s="29">
        <f t="shared" si="42"/>
        <v>0</v>
      </c>
      <c r="AC49" s="33">
        <f t="shared" si="43"/>
        <v>0</v>
      </c>
      <c r="AD49" s="31">
        <f t="shared" si="44"/>
        <v>0</v>
      </c>
      <c r="AE49" s="34">
        <f t="shared" si="45"/>
        <v>0</v>
      </c>
      <c r="AF49" s="29"/>
      <c r="AG49" s="30"/>
      <c r="AH49" s="30"/>
      <c r="AI49" s="30"/>
      <c r="AJ49" s="31"/>
      <c r="AK49" s="31"/>
      <c r="AL49" s="31"/>
      <c r="AM49" s="31"/>
      <c r="AN49" s="32"/>
      <c r="AO49" s="29">
        <f t="shared" si="46"/>
        <v>0</v>
      </c>
      <c r="AP49" s="33">
        <f t="shared" si="47"/>
        <v>0</v>
      </c>
      <c r="AQ49" s="31">
        <f t="shared" si="48"/>
        <v>0</v>
      </c>
      <c r="AR49" s="34">
        <f t="shared" si="49"/>
        <v>0</v>
      </c>
      <c r="AS49" s="29"/>
      <c r="AT49" s="30"/>
      <c r="AU49" s="30"/>
      <c r="AV49" s="31"/>
      <c r="AW49" s="31"/>
      <c r="AX49" s="31"/>
      <c r="AY49" s="31"/>
      <c r="AZ49" s="32"/>
      <c r="BA49" s="29">
        <f t="shared" si="50"/>
        <v>0</v>
      </c>
      <c r="BB49" s="33">
        <f t="shared" si="51"/>
        <v>0</v>
      </c>
      <c r="BC49" s="31">
        <f t="shared" si="52"/>
        <v>0</v>
      </c>
      <c r="BD49" s="34">
        <f t="shared" si="53"/>
        <v>0</v>
      </c>
      <c r="BE49" s="29"/>
      <c r="BF49" s="30"/>
      <c r="BG49" s="30"/>
      <c r="BH49" s="31"/>
      <c r="BI49" s="31"/>
      <c r="BJ49" s="31"/>
      <c r="BK49" s="31"/>
      <c r="BL49" s="32"/>
      <c r="BM49" s="29">
        <f t="shared" si="54"/>
        <v>0</v>
      </c>
      <c r="BN49" s="33">
        <f t="shared" si="55"/>
        <v>0</v>
      </c>
      <c r="BO49" s="31">
        <f t="shared" si="56"/>
        <v>0</v>
      </c>
      <c r="BP49" s="34">
        <f t="shared" si="57"/>
        <v>0</v>
      </c>
      <c r="BQ49" s="29"/>
      <c r="BR49" s="30"/>
      <c r="BS49" s="30"/>
      <c r="BT49" s="31"/>
      <c r="BU49" s="31"/>
      <c r="BV49" s="31"/>
      <c r="BW49" s="31"/>
      <c r="BX49" s="32"/>
      <c r="BY49" s="29">
        <f t="shared" si="58"/>
        <v>0</v>
      </c>
      <c r="BZ49" s="33">
        <f t="shared" si="59"/>
        <v>0</v>
      </c>
      <c r="CA49" s="31">
        <f t="shared" si="60"/>
        <v>0</v>
      </c>
      <c r="CB49" s="34">
        <f t="shared" si="61"/>
        <v>0</v>
      </c>
      <c r="CC49" s="29"/>
      <c r="CD49" s="30"/>
      <c r="CE49" s="31"/>
      <c r="CF49" s="31"/>
      <c r="CG49" s="31"/>
      <c r="CH49" s="31"/>
      <c r="CI49" s="32"/>
      <c r="CJ49" s="29">
        <f t="shared" si="62"/>
        <v>0</v>
      </c>
      <c r="CK49" s="33">
        <f t="shared" si="63"/>
        <v>0</v>
      </c>
      <c r="CL49" s="31">
        <f t="shared" si="64"/>
        <v>0</v>
      </c>
      <c r="CM49" s="34">
        <f t="shared" si="65"/>
        <v>0</v>
      </c>
      <c r="CN49" s="29"/>
      <c r="CO49" s="30"/>
      <c r="CP49" s="31"/>
      <c r="CQ49" s="31"/>
      <c r="CR49" s="31"/>
      <c r="CS49" s="31"/>
      <c r="CT49" s="32"/>
      <c r="CU49" s="29">
        <f t="shared" si="66"/>
        <v>0</v>
      </c>
      <c r="CV49" s="33">
        <f t="shared" si="67"/>
        <v>0</v>
      </c>
      <c r="CW49" s="31">
        <f t="shared" si="68"/>
        <v>0</v>
      </c>
      <c r="CX49" s="34">
        <f t="shared" si="69"/>
        <v>0</v>
      </c>
      <c r="CY49" s="29"/>
      <c r="CZ49" s="30"/>
      <c r="DA49" s="31"/>
      <c r="DB49" s="31"/>
      <c r="DC49" s="31"/>
      <c r="DD49" s="31"/>
      <c r="DE49" s="32"/>
      <c r="DF49" s="29">
        <f t="shared" si="70"/>
        <v>0</v>
      </c>
      <c r="DG49" s="33">
        <f t="shared" si="71"/>
        <v>0</v>
      </c>
      <c r="DH49" s="31">
        <f t="shared" si="72"/>
        <v>0</v>
      </c>
      <c r="DI49" s="34">
        <f t="shared" si="73"/>
        <v>0</v>
      </c>
    </row>
    <row r="50" spans="1:113" ht="12.75" customHeight="1" hidden="1">
      <c r="A50" s="18">
        <v>38</v>
      </c>
      <c r="B50" s="19"/>
      <c r="C50" s="19"/>
      <c r="D50" s="20"/>
      <c r="E50" s="20"/>
      <c r="F50" s="21"/>
      <c r="G50" s="22">
        <f t="shared" si="74"/>
      </c>
      <c r="H50" s="22">
        <f>IF(AND(($H$2="Y"),(J50&gt;0),OR(AND((G50=1),(G59=10)),AND((G50=2),(G68=20)),AND((G50=3),(G77=30)),AND((G50=4),(G86=40)),AND((G50=5),(G95=50)),AND((G50=6),(G104=60)),AND((G50=7),(G113=70)),AND((G50=8),(G122=80)),AND((G50=9),(G131=90)),AND((G50=10),(G140=100)))),VLOOKUP((J50-1),SortLookup!$A$13:$B$16,2,0),"")</f>
      </c>
      <c r="I50" s="23" t="str">
        <f>IF(ISNA(VLOOKUP(E50,SortLookup!$A$1:$B$5,2,0))," ",VLOOKUP(E50,SortLookup!$A$1:$B$5,2,0))</f>
        <v> </v>
      </c>
      <c r="J50" s="24" t="str">
        <f>IF(ISNA(VLOOKUP(F50,SortLookup!$A$7:$B$11,2,0))," ",VLOOKUP(F50,SortLookup!$A$7:$B$11,2,0))</f>
        <v> </v>
      </c>
      <c r="K50" s="25">
        <f t="shared" si="37"/>
        <v>0</v>
      </c>
      <c r="L50" s="26">
        <f t="shared" si="38"/>
        <v>0</v>
      </c>
      <c r="M50" s="27">
        <f t="shared" si="39"/>
        <v>0</v>
      </c>
      <c r="N50" s="28">
        <f t="shared" si="40"/>
        <v>0</v>
      </c>
      <c r="O50" s="27">
        <f t="shared" si="41"/>
        <v>0</v>
      </c>
      <c r="P50" s="29"/>
      <c r="Q50" s="30"/>
      <c r="R50" s="30"/>
      <c r="S50" s="30"/>
      <c r="T50" s="30"/>
      <c r="U50" s="30"/>
      <c r="V50" s="30"/>
      <c r="W50" s="31"/>
      <c r="X50" s="31"/>
      <c r="Y50" s="31"/>
      <c r="Z50" s="31"/>
      <c r="AA50" s="32"/>
      <c r="AB50" s="29">
        <f t="shared" si="42"/>
        <v>0</v>
      </c>
      <c r="AC50" s="33">
        <f t="shared" si="43"/>
        <v>0</v>
      </c>
      <c r="AD50" s="31">
        <f t="shared" si="44"/>
        <v>0</v>
      </c>
      <c r="AE50" s="34">
        <f t="shared" si="45"/>
        <v>0</v>
      </c>
      <c r="AF50" s="29"/>
      <c r="AG50" s="30"/>
      <c r="AH50" s="30"/>
      <c r="AI50" s="30"/>
      <c r="AJ50" s="31"/>
      <c r="AK50" s="31"/>
      <c r="AL50" s="31"/>
      <c r="AM50" s="31"/>
      <c r="AN50" s="32"/>
      <c r="AO50" s="29">
        <f t="shared" si="46"/>
        <v>0</v>
      </c>
      <c r="AP50" s="33">
        <f t="shared" si="47"/>
        <v>0</v>
      </c>
      <c r="AQ50" s="31">
        <f t="shared" si="48"/>
        <v>0</v>
      </c>
      <c r="AR50" s="34">
        <f t="shared" si="49"/>
        <v>0</v>
      </c>
      <c r="AS50" s="29"/>
      <c r="AT50" s="30"/>
      <c r="AU50" s="30"/>
      <c r="AV50" s="31"/>
      <c r="AW50" s="31"/>
      <c r="AX50" s="31"/>
      <c r="AY50" s="31"/>
      <c r="AZ50" s="32"/>
      <c r="BA50" s="29">
        <f t="shared" si="50"/>
        <v>0</v>
      </c>
      <c r="BB50" s="33">
        <f t="shared" si="51"/>
        <v>0</v>
      </c>
      <c r="BC50" s="31">
        <f t="shared" si="52"/>
        <v>0</v>
      </c>
      <c r="BD50" s="34">
        <f t="shared" si="53"/>
        <v>0</v>
      </c>
      <c r="BE50" s="29"/>
      <c r="BF50" s="30"/>
      <c r="BG50" s="30"/>
      <c r="BH50" s="31"/>
      <c r="BI50" s="31"/>
      <c r="BJ50" s="31"/>
      <c r="BK50" s="31"/>
      <c r="BL50" s="32"/>
      <c r="BM50" s="29">
        <f t="shared" si="54"/>
        <v>0</v>
      </c>
      <c r="BN50" s="33">
        <f t="shared" si="55"/>
        <v>0</v>
      </c>
      <c r="BO50" s="31">
        <f t="shared" si="56"/>
        <v>0</v>
      </c>
      <c r="BP50" s="34">
        <f t="shared" si="57"/>
        <v>0</v>
      </c>
      <c r="BQ50" s="29"/>
      <c r="BR50" s="30"/>
      <c r="BS50" s="30"/>
      <c r="BT50" s="31"/>
      <c r="BU50" s="31"/>
      <c r="BV50" s="31"/>
      <c r="BW50" s="31"/>
      <c r="BX50" s="32"/>
      <c r="BY50" s="29">
        <f t="shared" si="58"/>
        <v>0</v>
      </c>
      <c r="BZ50" s="33">
        <f t="shared" si="59"/>
        <v>0</v>
      </c>
      <c r="CA50" s="31">
        <f t="shared" si="60"/>
        <v>0</v>
      </c>
      <c r="CB50" s="34">
        <f t="shared" si="61"/>
        <v>0</v>
      </c>
      <c r="CC50" s="29"/>
      <c r="CD50" s="30"/>
      <c r="CE50" s="31"/>
      <c r="CF50" s="31"/>
      <c r="CG50" s="31"/>
      <c r="CH50" s="31"/>
      <c r="CI50" s="32"/>
      <c r="CJ50" s="29">
        <f t="shared" si="62"/>
        <v>0</v>
      </c>
      <c r="CK50" s="33">
        <f t="shared" si="63"/>
        <v>0</v>
      </c>
      <c r="CL50" s="31">
        <f t="shared" si="64"/>
        <v>0</v>
      </c>
      <c r="CM50" s="34">
        <f t="shared" si="65"/>
        <v>0</v>
      </c>
      <c r="CN50" s="29"/>
      <c r="CO50" s="30"/>
      <c r="CP50" s="31"/>
      <c r="CQ50" s="31"/>
      <c r="CR50" s="31"/>
      <c r="CS50" s="31"/>
      <c r="CT50" s="32"/>
      <c r="CU50" s="29">
        <f t="shared" si="66"/>
        <v>0</v>
      </c>
      <c r="CV50" s="33">
        <f t="shared" si="67"/>
        <v>0</v>
      </c>
      <c r="CW50" s="31">
        <f t="shared" si="68"/>
        <v>0</v>
      </c>
      <c r="CX50" s="34">
        <f t="shared" si="69"/>
        <v>0</v>
      </c>
      <c r="CY50" s="29"/>
      <c r="CZ50" s="30"/>
      <c r="DA50" s="31"/>
      <c r="DB50" s="31"/>
      <c r="DC50" s="31"/>
      <c r="DD50" s="31"/>
      <c r="DE50" s="32"/>
      <c r="DF50" s="29">
        <f t="shared" si="70"/>
        <v>0</v>
      </c>
      <c r="DG50" s="33">
        <f t="shared" si="71"/>
        <v>0</v>
      </c>
      <c r="DH50" s="31">
        <f t="shared" si="72"/>
        <v>0</v>
      </c>
      <c r="DI50" s="34">
        <f t="shared" si="73"/>
        <v>0</v>
      </c>
    </row>
    <row r="51" spans="1:113" ht="12.75" customHeight="1" hidden="1">
      <c r="A51" s="18">
        <v>39</v>
      </c>
      <c r="B51" s="19"/>
      <c r="C51" s="19"/>
      <c r="D51" s="20"/>
      <c r="E51" s="20"/>
      <c r="F51" s="21"/>
      <c r="G51" s="22">
        <f t="shared" si="74"/>
      </c>
      <c r="H51" s="22">
        <f>IF(AND(($H$2="Y"),(J51&gt;0),OR(AND((G51=1),(G60=10)),AND((G51=2),(G69=20)),AND((G51=3),(G78=30)),AND((G51=4),(G87=40)),AND((G51=5),(G96=50)),AND((G51=6),(G105=60)),AND((G51=7),(G114=70)),AND((G51=8),(G123=80)),AND((G51=9),(G132=90)),AND((G51=10),(G141=100)))),VLOOKUP((J51-1),SortLookup!$A$13:$B$16,2,0),"")</f>
      </c>
      <c r="I51" s="23" t="str">
        <f>IF(ISNA(VLOOKUP(E51,SortLookup!$A$1:$B$5,2,0))," ",VLOOKUP(E51,SortLookup!$A$1:$B$5,2,0))</f>
        <v> </v>
      </c>
      <c r="J51" s="24" t="str">
        <f>IF(ISNA(VLOOKUP(F51,SortLookup!$A$7:$B$11,2,0))," ",VLOOKUP(F51,SortLookup!$A$7:$B$11,2,0))</f>
        <v> </v>
      </c>
      <c r="K51" s="25">
        <f t="shared" si="37"/>
        <v>0</v>
      </c>
      <c r="L51" s="26">
        <f t="shared" si="38"/>
        <v>0</v>
      </c>
      <c r="M51" s="27">
        <f t="shared" si="39"/>
        <v>0</v>
      </c>
      <c r="N51" s="28">
        <f t="shared" si="40"/>
        <v>0</v>
      </c>
      <c r="O51" s="27">
        <f t="shared" si="41"/>
        <v>0</v>
      </c>
      <c r="P51" s="29"/>
      <c r="Q51" s="30"/>
      <c r="R51" s="30"/>
      <c r="S51" s="30"/>
      <c r="T51" s="30"/>
      <c r="U51" s="30"/>
      <c r="V51" s="30"/>
      <c r="W51" s="31"/>
      <c r="X51" s="31"/>
      <c r="Y51" s="31"/>
      <c r="Z51" s="31"/>
      <c r="AA51" s="32"/>
      <c r="AB51" s="29">
        <f t="shared" si="42"/>
        <v>0</v>
      </c>
      <c r="AC51" s="33">
        <f t="shared" si="43"/>
        <v>0</v>
      </c>
      <c r="AD51" s="31">
        <f t="shared" si="44"/>
        <v>0</v>
      </c>
      <c r="AE51" s="34">
        <f t="shared" si="45"/>
        <v>0</v>
      </c>
      <c r="AF51" s="29"/>
      <c r="AG51" s="30"/>
      <c r="AH51" s="30"/>
      <c r="AI51" s="30"/>
      <c r="AJ51" s="31"/>
      <c r="AK51" s="31"/>
      <c r="AL51" s="31"/>
      <c r="AM51" s="31"/>
      <c r="AN51" s="32"/>
      <c r="AO51" s="29">
        <f t="shared" si="46"/>
        <v>0</v>
      </c>
      <c r="AP51" s="33">
        <f t="shared" si="47"/>
        <v>0</v>
      </c>
      <c r="AQ51" s="31">
        <f t="shared" si="48"/>
        <v>0</v>
      </c>
      <c r="AR51" s="34">
        <f t="shared" si="49"/>
        <v>0</v>
      </c>
      <c r="AS51" s="29"/>
      <c r="AT51" s="30"/>
      <c r="AU51" s="30"/>
      <c r="AV51" s="31"/>
      <c r="AW51" s="31"/>
      <c r="AX51" s="31"/>
      <c r="AY51" s="31"/>
      <c r="AZ51" s="32"/>
      <c r="BA51" s="29">
        <f t="shared" si="50"/>
        <v>0</v>
      </c>
      <c r="BB51" s="33">
        <f t="shared" si="51"/>
        <v>0</v>
      </c>
      <c r="BC51" s="31">
        <f t="shared" si="52"/>
        <v>0</v>
      </c>
      <c r="BD51" s="34">
        <f t="shared" si="53"/>
        <v>0</v>
      </c>
      <c r="BE51" s="29"/>
      <c r="BF51" s="30"/>
      <c r="BG51" s="30"/>
      <c r="BH51" s="31"/>
      <c r="BI51" s="31"/>
      <c r="BJ51" s="31"/>
      <c r="BK51" s="31"/>
      <c r="BL51" s="32"/>
      <c r="BM51" s="29">
        <f t="shared" si="54"/>
        <v>0</v>
      </c>
      <c r="BN51" s="33">
        <f t="shared" si="55"/>
        <v>0</v>
      </c>
      <c r="BO51" s="31">
        <f t="shared" si="56"/>
        <v>0</v>
      </c>
      <c r="BP51" s="34">
        <f t="shared" si="57"/>
        <v>0</v>
      </c>
      <c r="BQ51" s="29"/>
      <c r="BR51" s="30"/>
      <c r="BS51" s="30"/>
      <c r="BT51" s="31"/>
      <c r="BU51" s="31"/>
      <c r="BV51" s="31"/>
      <c r="BW51" s="31"/>
      <c r="BX51" s="32"/>
      <c r="BY51" s="29">
        <f t="shared" si="58"/>
        <v>0</v>
      </c>
      <c r="BZ51" s="33">
        <f t="shared" si="59"/>
        <v>0</v>
      </c>
      <c r="CA51" s="31">
        <f t="shared" si="60"/>
        <v>0</v>
      </c>
      <c r="CB51" s="34">
        <f t="shared" si="61"/>
        <v>0</v>
      </c>
      <c r="CC51" s="29"/>
      <c r="CD51" s="30"/>
      <c r="CE51" s="31"/>
      <c r="CF51" s="31"/>
      <c r="CG51" s="31"/>
      <c r="CH51" s="31"/>
      <c r="CI51" s="32"/>
      <c r="CJ51" s="29">
        <f t="shared" si="62"/>
        <v>0</v>
      </c>
      <c r="CK51" s="33">
        <f t="shared" si="63"/>
        <v>0</v>
      </c>
      <c r="CL51" s="31">
        <f t="shared" si="64"/>
        <v>0</v>
      </c>
      <c r="CM51" s="34">
        <f t="shared" si="65"/>
        <v>0</v>
      </c>
      <c r="CN51" s="29"/>
      <c r="CO51" s="30"/>
      <c r="CP51" s="31"/>
      <c r="CQ51" s="31"/>
      <c r="CR51" s="31"/>
      <c r="CS51" s="31"/>
      <c r="CT51" s="32"/>
      <c r="CU51" s="29">
        <f t="shared" si="66"/>
        <v>0</v>
      </c>
      <c r="CV51" s="33">
        <f t="shared" si="67"/>
        <v>0</v>
      </c>
      <c r="CW51" s="31">
        <f t="shared" si="68"/>
        <v>0</v>
      </c>
      <c r="CX51" s="34">
        <f t="shared" si="69"/>
        <v>0</v>
      </c>
      <c r="CY51" s="29"/>
      <c r="CZ51" s="30"/>
      <c r="DA51" s="31"/>
      <c r="DB51" s="31"/>
      <c r="DC51" s="31"/>
      <c r="DD51" s="31"/>
      <c r="DE51" s="32"/>
      <c r="DF51" s="29">
        <f t="shared" si="70"/>
        <v>0</v>
      </c>
      <c r="DG51" s="33">
        <f t="shared" si="71"/>
        <v>0</v>
      </c>
      <c r="DH51" s="31">
        <f t="shared" si="72"/>
        <v>0</v>
      </c>
      <c r="DI51" s="34">
        <f t="shared" si="73"/>
        <v>0</v>
      </c>
    </row>
    <row r="52" spans="1:113" ht="12.75" customHeight="1" hidden="1">
      <c r="A52" s="18">
        <v>40</v>
      </c>
      <c r="B52" s="19"/>
      <c r="C52" s="19"/>
      <c r="D52" s="20"/>
      <c r="E52" s="20"/>
      <c r="F52" s="21"/>
      <c r="G52" s="22">
        <f t="shared" si="74"/>
      </c>
      <c r="H52" s="22">
        <f>IF(AND(($H$2="Y"),(J52&gt;0),OR(AND((G52=1),(G61=10)),AND((G52=2),(G70=20)),AND((G52=3),(G79=30)),AND((G52=4),(G88=40)),AND((G52=5),(G97=50)),AND((G52=6),(G106=60)),AND((G52=7),(G115=70)),AND((G52=8),(G124=80)),AND((G52=9),(G133=90)),AND((G52=10),(G142=100)))),VLOOKUP((J52-1),SortLookup!$A$13:$B$16,2,0),"")</f>
      </c>
      <c r="I52" s="23" t="str">
        <f>IF(ISNA(VLOOKUP(E52,SortLookup!$A$1:$B$5,2,0))," ",VLOOKUP(E52,SortLookup!$A$1:$B$5,2,0))</f>
        <v> </v>
      </c>
      <c r="J52" s="24" t="str">
        <f>IF(ISNA(VLOOKUP(F52,SortLookup!$A$7:$B$11,2,0))," ",VLOOKUP(F52,SortLookup!$A$7:$B$11,2,0))</f>
        <v> </v>
      </c>
      <c r="K52" s="25">
        <f t="shared" si="37"/>
        <v>0</v>
      </c>
      <c r="L52" s="26">
        <f t="shared" si="38"/>
        <v>0</v>
      </c>
      <c r="M52" s="27">
        <f t="shared" si="39"/>
        <v>0</v>
      </c>
      <c r="N52" s="28">
        <f t="shared" si="40"/>
        <v>0</v>
      </c>
      <c r="O52" s="27">
        <f t="shared" si="41"/>
        <v>0</v>
      </c>
      <c r="P52" s="29"/>
      <c r="Q52" s="30"/>
      <c r="R52" s="30"/>
      <c r="S52" s="30"/>
      <c r="T52" s="30"/>
      <c r="U52" s="30"/>
      <c r="V52" s="30"/>
      <c r="W52" s="31"/>
      <c r="X52" s="31"/>
      <c r="Y52" s="31"/>
      <c r="Z52" s="31"/>
      <c r="AA52" s="32"/>
      <c r="AB52" s="29">
        <f t="shared" si="42"/>
        <v>0</v>
      </c>
      <c r="AC52" s="33">
        <f t="shared" si="43"/>
        <v>0</v>
      </c>
      <c r="AD52" s="31">
        <f t="shared" si="44"/>
        <v>0</v>
      </c>
      <c r="AE52" s="34">
        <f t="shared" si="45"/>
        <v>0</v>
      </c>
      <c r="AF52" s="29"/>
      <c r="AG52" s="30"/>
      <c r="AH52" s="30"/>
      <c r="AI52" s="30"/>
      <c r="AJ52" s="31"/>
      <c r="AK52" s="31"/>
      <c r="AL52" s="31"/>
      <c r="AM52" s="31"/>
      <c r="AN52" s="32"/>
      <c r="AO52" s="29">
        <f t="shared" si="46"/>
        <v>0</v>
      </c>
      <c r="AP52" s="33">
        <f t="shared" si="47"/>
        <v>0</v>
      </c>
      <c r="AQ52" s="31">
        <f t="shared" si="48"/>
        <v>0</v>
      </c>
      <c r="AR52" s="34">
        <f t="shared" si="49"/>
        <v>0</v>
      </c>
      <c r="AS52" s="29"/>
      <c r="AT52" s="30"/>
      <c r="AU52" s="30"/>
      <c r="AV52" s="31"/>
      <c r="AW52" s="31"/>
      <c r="AX52" s="31"/>
      <c r="AY52" s="31"/>
      <c r="AZ52" s="32"/>
      <c r="BA52" s="29">
        <f t="shared" si="50"/>
        <v>0</v>
      </c>
      <c r="BB52" s="33">
        <f t="shared" si="51"/>
        <v>0</v>
      </c>
      <c r="BC52" s="31">
        <f t="shared" si="52"/>
        <v>0</v>
      </c>
      <c r="BD52" s="34">
        <f t="shared" si="53"/>
        <v>0</v>
      </c>
      <c r="BE52" s="29"/>
      <c r="BF52" s="30"/>
      <c r="BG52" s="30"/>
      <c r="BH52" s="31"/>
      <c r="BI52" s="31"/>
      <c r="BJ52" s="31"/>
      <c r="BK52" s="31"/>
      <c r="BL52" s="32"/>
      <c r="BM52" s="29">
        <f t="shared" si="54"/>
        <v>0</v>
      </c>
      <c r="BN52" s="33">
        <f t="shared" si="55"/>
        <v>0</v>
      </c>
      <c r="BO52" s="31">
        <f t="shared" si="56"/>
        <v>0</v>
      </c>
      <c r="BP52" s="34">
        <f t="shared" si="57"/>
        <v>0</v>
      </c>
      <c r="BQ52" s="29"/>
      <c r="BR52" s="30"/>
      <c r="BS52" s="30"/>
      <c r="BT52" s="31"/>
      <c r="BU52" s="31"/>
      <c r="BV52" s="31"/>
      <c r="BW52" s="31"/>
      <c r="BX52" s="32"/>
      <c r="BY52" s="29">
        <f t="shared" si="58"/>
        <v>0</v>
      </c>
      <c r="BZ52" s="33">
        <f t="shared" si="59"/>
        <v>0</v>
      </c>
      <c r="CA52" s="31">
        <f t="shared" si="60"/>
        <v>0</v>
      </c>
      <c r="CB52" s="34">
        <f t="shared" si="61"/>
        <v>0</v>
      </c>
      <c r="CC52" s="29"/>
      <c r="CD52" s="30"/>
      <c r="CE52" s="31"/>
      <c r="CF52" s="31"/>
      <c r="CG52" s="31"/>
      <c r="CH52" s="31"/>
      <c r="CI52" s="32"/>
      <c r="CJ52" s="29">
        <f t="shared" si="62"/>
        <v>0</v>
      </c>
      <c r="CK52" s="33">
        <f t="shared" si="63"/>
        <v>0</v>
      </c>
      <c r="CL52" s="31">
        <f t="shared" si="64"/>
        <v>0</v>
      </c>
      <c r="CM52" s="34">
        <f t="shared" si="65"/>
        <v>0</v>
      </c>
      <c r="CN52" s="29"/>
      <c r="CO52" s="30"/>
      <c r="CP52" s="31"/>
      <c r="CQ52" s="31"/>
      <c r="CR52" s="31"/>
      <c r="CS52" s="31"/>
      <c r="CT52" s="32"/>
      <c r="CU52" s="29">
        <f t="shared" si="66"/>
        <v>0</v>
      </c>
      <c r="CV52" s="33">
        <f t="shared" si="67"/>
        <v>0</v>
      </c>
      <c r="CW52" s="31">
        <f t="shared" si="68"/>
        <v>0</v>
      </c>
      <c r="CX52" s="34">
        <f t="shared" si="69"/>
        <v>0</v>
      </c>
      <c r="CY52" s="29"/>
      <c r="CZ52" s="30"/>
      <c r="DA52" s="31"/>
      <c r="DB52" s="31"/>
      <c r="DC52" s="31"/>
      <c r="DD52" s="31"/>
      <c r="DE52" s="32"/>
      <c r="DF52" s="29">
        <f t="shared" si="70"/>
        <v>0</v>
      </c>
      <c r="DG52" s="33">
        <f t="shared" si="71"/>
        <v>0</v>
      </c>
      <c r="DH52" s="31">
        <f t="shared" si="72"/>
        <v>0</v>
      </c>
      <c r="DI52" s="34">
        <f t="shared" si="73"/>
        <v>0</v>
      </c>
    </row>
    <row r="53" spans="1:113" ht="12.75" customHeight="1" hidden="1">
      <c r="A53" s="18">
        <v>41</v>
      </c>
      <c r="B53" s="19"/>
      <c r="C53" s="19"/>
      <c r="D53" s="20"/>
      <c r="E53" s="20"/>
      <c r="F53" s="21"/>
      <c r="G53" s="22">
        <f t="shared" si="74"/>
      </c>
      <c r="H53" s="22">
        <f>IF(AND(($H$2="Y"),(J53&gt;0),OR(AND((G53=1),(G62=10)),AND((G53=2),(G71=20)),AND((G53=3),(G80=30)),AND((G53=4),(G89=40)),AND((G53=5),(G98=50)),AND((G53=6),(G107=60)),AND((G53=7),(G116=70)),AND((G53=8),(G125=80)),AND((G53=9),(G134=90)),AND((G53=10),(G143=100)))),VLOOKUP((J53-1),SortLookup!$A$13:$B$16,2,0),"")</f>
      </c>
      <c r="I53" s="23" t="str">
        <f>IF(ISNA(VLOOKUP(E53,SortLookup!$A$1:$B$5,2,0))," ",VLOOKUP(E53,SortLookup!$A$1:$B$5,2,0))</f>
        <v> </v>
      </c>
      <c r="J53" s="24" t="str">
        <f>IF(ISNA(VLOOKUP(F53,SortLookup!$A$7:$B$11,2,0))," ",VLOOKUP(F53,SortLookup!$A$7:$B$11,2,0))</f>
        <v> </v>
      </c>
      <c r="K53" s="25">
        <f t="shared" si="37"/>
        <v>0</v>
      </c>
      <c r="L53" s="26">
        <f t="shared" si="38"/>
        <v>0</v>
      </c>
      <c r="M53" s="27">
        <f t="shared" si="39"/>
        <v>0</v>
      </c>
      <c r="N53" s="28">
        <f t="shared" si="40"/>
        <v>0</v>
      </c>
      <c r="O53" s="27">
        <f t="shared" si="41"/>
        <v>0</v>
      </c>
      <c r="P53" s="29"/>
      <c r="Q53" s="30"/>
      <c r="R53" s="30"/>
      <c r="S53" s="30"/>
      <c r="T53" s="30"/>
      <c r="U53" s="30"/>
      <c r="V53" s="30"/>
      <c r="W53" s="31"/>
      <c r="X53" s="31"/>
      <c r="Y53" s="31"/>
      <c r="Z53" s="31"/>
      <c r="AA53" s="32"/>
      <c r="AB53" s="29">
        <f t="shared" si="42"/>
        <v>0</v>
      </c>
      <c r="AC53" s="33">
        <f t="shared" si="43"/>
        <v>0</v>
      </c>
      <c r="AD53" s="31">
        <f t="shared" si="44"/>
        <v>0</v>
      </c>
      <c r="AE53" s="34">
        <f t="shared" si="45"/>
        <v>0</v>
      </c>
      <c r="AF53" s="29"/>
      <c r="AG53" s="30"/>
      <c r="AH53" s="30"/>
      <c r="AI53" s="30"/>
      <c r="AJ53" s="31"/>
      <c r="AK53" s="31"/>
      <c r="AL53" s="31"/>
      <c r="AM53" s="31"/>
      <c r="AN53" s="32"/>
      <c r="AO53" s="29">
        <f t="shared" si="46"/>
        <v>0</v>
      </c>
      <c r="AP53" s="33">
        <f t="shared" si="47"/>
        <v>0</v>
      </c>
      <c r="AQ53" s="31">
        <f t="shared" si="48"/>
        <v>0</v>
      </c>
      <c r="AR53" s="34">
        <f t="shared" si="49"/>
        <v>0</v>
      </c>
      <c r="AS53" s="29"/>
      <c r="AT53" s="30"/>
      <c r="AU53" s="30"/>
      <c r="AV53" s="31"/>
      <c r="AW53" s="31"/>
      <c r="AX53" s="31"/>
      <c r="AY53" s="31"/>
      <c r="AZ53" s="32"/>
      <c r="BA53" s="29">
        <f t="shared" si="50"/>
        <v>0</v>
      </c>
      <c r="BB53" s="33">
        <f t="shared" si="51"/>
        <v>0</v>
      </c>
      <c r="BC53" s="31">
        <f t="shared" si="52"/>
        <v>0</v>
      </c>
      <c r="BD53" s="34">
        <f t="shared" si="53"/>
        <v>0</v>
      </c>
      <c r="BE53" s="29"/>
      <c r="BF53" s="30"/>
      <c r="BG53" s="30"/>
      <c r="BH53" s="31"/>
      <c r="BI53" s="31"/>
      <c r="BJ53" s="31"/>
      <c r="BK53" s="31"/>
      <c r="BL53" s="32"/>
      <c r="BM53" s="29">
        <f t="shared" si="54"/>
        <v>0</v>
      </c>
      <c r="BN53" s="33">
        <f t="shared" si="55"/>
        <v>0</v>
      </c>
      <c r="BO53" s="31">
        <f t="shared" si="56"/>
        <v>0</v>
      </c>
      <c r="BP53" s="34">
        <f t="shared" si="57"/>
        <v>0</v>
      </c>
      <c r="BQ53" s="29"/>
      <c r="BR53" s="30"/>
      <c r="BS53" s="30"/>
      <c r="BT53" s="31"/>
      <c r="BU53" s="31"/>
      <c r="BV53" s="31"/>
      <c r="BW53" s="31"/>
      <c r="BX53" s="32"/>
      <c r="BY53" s="29">
        <f t="shared" si="58"/>
        <v>0</v>
      </c>
      <c r="BZ53" s="33">
        <f t="shared" si="59"/>
        <v>0</v>
      </c>
      <c r="CA53" s="31">
        <f t="shared" si="60"/>
        <v>0</v>
      </c>
      <c r="CB53" s="34">
        <f t="shared" si="61"/>
        <v>0</v>
      </c>
      <c r="CC53" s="29"/>
      <c r="CD53" s="30"/>
      <c r="CE53" s="31"/>
      <c r="CF53" s="31"/>
      <c r="CG53" s="31"/>
      <c r="CH53" s="31"/>
      <c r="CI53" s="32"/>
      <c r="CJ53" s="29">
        <f t="shared" si="62"/>
        <v>0</v>
      </c>
      <c r="CK53" s="33">
        <f t="shared" si="63"/>
        <v>0</v>
      </c>
      <c r="CL53" s="31">
        <f t="shared" si="64"/>
        <v>0</v>
      </c>
      <c r="CM53" s="34">
        <f t="shared" si="65"/>
        <v>0</v>
      </c>
      <c r="CN53" s="29"/>
      <c r="CO53" s="30"/>
      <c r="CP53" s="31"/>
      <c r="CQ53" s="31"/>
      <c r="CR53" s="31"/>
      <c r="CS53" s="31"/>
      <c r="CT53" s="32"/>
      <c r="CU53" s="29">
        <f t="shared" si="66"/>
        <v>0</v>
      </c>
      <c r="CV53" s="33">
        <f t="shared" si="67"/>
        <v>0</v>
      </c>
      <c r="CW53" s="31">
        <f t="shared" si="68"/>
        <v>0</v>
      </c>
      <c r="CX53" s="34">
        <f t="shared" si="69"/>
        <v>0</v>
      </c>
      <c r="CY53" s="29"/>
      <c r="CZ53" s="30"/>
      <c r="DA53" s="31"/>
      <c r="DB53" s="31"/>
      <c r="DC53" s="31"/>
      <c r="DD53" s="31"/>
      <c r="DE53" s="32"/>
      <c r="DF53" s="29">
        <f t="shared" si="70"/>
        <v>0</v>
      </c>
      <c r="DG53" s="33">
        <f t="shared" si="71"/>
        <v>0</v>
      </c>
      <c r="DH53" s="31">
        <f t="shared" si="72"/>
        <v>0</v>
      </c>
      <c r="DI53" s="34">
        <f t="shared" si="73"/>
        <v>0</v>
      </c>
    </row>
    <row r="54" spans="1:113" ht="12.75" customHeight="1" hidden="1">
      <c r="A54" s="18">
        <v>42</v>
      </c>
      <c r="B54" s="19"/>
      <c r="C54" s="19"/>
      <c r="D54" s="20"/>
      <c r="E54" s="20"/>
      <c r="F54" s="21"/>
      <c r="G54" s="22">
        <f t="shared" si="74"/>
      </c>
      <c r="H54" s="22">
        <f>IF(AND(($H$2="Y"),(J54&gt;0),OR(AND((G54=1),(G63=10)),AND((G54=2),(G72=20)),AND((G54=3),(G81=30)),AND((G54=4),(G90=40)),AND((G54=5),(G99=50)),AND((G54=6),(G108=60)),AND((G54=7),(G117=70)),AND((G54=8),(G126=80)),AND((G54=9),(G135=90)),AND((G54=10),(G144=100)))),VLOOKUP((J54-1),SortLookup!$A$13:$B$16,2,0),"")</f>
      </c>
      <c r="I54" s="23" t="str">
        <f>IF(ISNA(VLOOKUP(E54,SortLookup!$A$1:$B$5,2,0))," ",VLOOKUP(E54,SortLookup!$A$1:$B$5,2,0))</f>
        <v> </v>
      </c>
      <c r="J54" s="24" t="str">
        <f>IF(ISNA(VLOOKUP(F54,SortLookup!$A$7:$B$11,2,0))," ",VLOOKUP(F54,SortLookup!$A$7:$B$11,2,0))</f>
        <v> </v>
      </c>
      <c r="K54" s="25">
        <f t="shared" si="37"/>
        <v>0</v>
      </c>
      <c r="L54" s="26">
        <f t="shared" si="38"/>
        <v>0</v>
      </c>
      <c r="M54" s="27">
        <f t="shared" si="39"/>
        <v>0</v>
      </c>
      <c r="N54" s="28">
        <f t="shared" si="40"/>
        <v>0</v>
      </c>
      <c r="O54" s="27">
        <f t="shared" si="41"/>
        <v>0</v>
      </c>
      <c r="P54" s="29"/>
      <c r="Q54" s="30"/>
      <c r="R54" s="30"/>
      <c r="S54" s="30"/>
      <c r="T54" s="30"/>
      <c r="U54" s="30"/>
      <c r="V54" s="30"/>
      <c r="W54" s="31"/>
      <c r="X54" s="31"/>
      <c r="Y54" s="31"/>
      <c r="Z54" s="31"/>
      <c r="AA54" s="32"/>
      <c r="AB54" s="29">
        <f t="shared" si="42"/>
        <v>0</v>
      </c>
      <c r="AC54" s="33">
        <f t="shared" si="43"/>
        <v>0</v>
      </c>
      <c r="AD54" s="31">
        <f t="shared" si="44"/>
        <v>0</v>
      </c>
      <c r="AE54" s="34">
        <f t="shared" si="45"/>
        <v>0</v>
      </c>
      <c r="AF54" s="29"/>
      <c r="AG54" s="30"/>
      <c r="AH54" s="30"/>
      <c r="AI54" s="30"/>
      <c r="AJ54" s="31"/>
      <c r="AK54" s="31"/>
      <c r="AL54" s="31"/>
      <c r="AM54" s="31"/>
      <c r="AN54" s="32"/>
      <c r="AO54" s="29">
        <f t="shared" si="46"/>
        <v>0</v>
      </c>
      <c r="AP54" s="33">
        <f t="shared" si="47"/>
        <v>0</v>
      </c>
      <c r="AQ54" s="31">
        <f t="shared" si="48"/>
        <v>0</v>
      </c>
      <c r="AR54" s="34">
        <f t="shared" si="49"/>
        <v>0</v>
      </c>
      <c r="AS54" s="29"/>
      <c r="AT54" s="30"/>
      <c r="AU54" s="30"/>
      <c r="AV54" s="31"/>
      <c r="AW54" s="31"/>
      <c r="AX54" s="31"/>
      <c r="AY54" s="31"/>
      <c r="AZ54" s="32"/>
      <c r="BA54" s="29">
        <f t="shared" si="50"/>
        <v>0</v>
      </c>
      <c r="BB54" s="33">
        <f t="shared" si="51"/>
        <v>0</v>
      </c>
      <c r="BC54" s="31">
        <f t="shared" si="52"/>
        <v>0</v>
      </c>
      <c r="BD54" s="34">
        <f t="shared" si="53"/>
        <v>0</v>
      </c>
      <c r="BE54" s="29"/>
      <c r="BF54" s="30"/>
      <c r="BG54" s="30"/>
      <c r="BH54" s="31"/>
      <c r="BI54" s="31"/>
      <c r="BJ54" s="31"/>
      <c r="BK54" s="31"/>
      <c r="BL54" s="32"/>
      <c r="BM54" s="29">
        <f t="shared" si="54"/>
        <v>0</v>
      </c>
      <c r="BN54" s="33">
        <f t="shared" si="55"/>
        <v>0</v>
      </c>
      <c r="BO54" s="31">
        <f t="shared" si="56"/>
        <v>0</v>
      </c>
      <c r="BP54" s="34">
        <f t="shared" si="57"/>
        <v>0</v>
      </c>
      <c r="BQ54" s="29"/>
      <c r="BR54" s="30"/>
      <c r="BS54" s="30"/>
      <c r="BT54" s="31"/>
      <c r="BU54" s="31"/>
      <c r="BV54" s="31"/>
      <c r="BW54" s="31"/>
      <c r="BX54" s="32"/>
      <c r="BY54" s="29">
        <f t="shared" si="58"/>
        <v>0</v>
      </c>
      <c r="BZ54" s="33">
        <f t="shared" si="59"/>
        <v>0</v>
      </c>
      <c r="CA54" s="31">
        <f t="shared" si="60"/>
        <v>0</v>
      </c>
      <c r="CB54" s="34">
        <f t="shared" si="61"/>
        <v>0</v>
      </c>
      <c r="CC54" s="29"/>
      <c r="CD54" s="30"/>
      <c r="CE54" s="31"/>
      <c r="CF54" s="31"/>
      <c r="CG54" s="31"/>
      <c r="CH54" s="31"/>
      <c r="CI54" s="32"/>
      <c r="CJ54" s="29">
        <f t="shared" si="62"/>
        <v>0</v>
      </c>
      <c r="CK54" s="33">
        <f t="shared" si="63"/>
        <v>0</v>
      </c>
      <c r="CL54" s="31">
        <f t="shared" si="64"/>
        <v>0</v>
      </c>
      <c r="CM54" s="34">
        <f t="shared" si="65"/>
        <v>0</v>
      </c>
      <c r="CN54" s="29"/>
      <c r="CO54" s="30"/>
      <c r="CP54" s="31"/>
      <c r="CQ54" s="31"/>
      <c r="CR54" s="31"/>
      <c r="CS54" s="31"/>
      <c r="CT54" s="32"/>
      <c r="CU54" s="29">
        <f t="shared" si="66"/>
        <v>0</v>
      </c>
      <c r="CV54" s="33">
        <f t="shared" si="67"/>
        <v>0</v>
      </c>
      <c r="CW54" s="31">
        <f t="shared" si="68"/>
        <v>0</v>
      </c>
      <c r="CX54" s="34">
        <f t="shared" si="69"/>
        <v>0</v>
      </c>
      <c r="CY54" s="29"/>
      <c r="CZ54" s="30"/>
      <c r="DA54" s="31"/>
      <c r="DB54" s="31"/>
      <c r="DC54" s="31"/>
      <c r="DD54" s="31"/>
      <c r="DE54" s="32"/>
      <c r="DF54" s="29">
        <f t="shared" si="70"/>
        <v>0</v>
      </c>
      <c r="DG54" s="33">
        <f t="shared" si="71"/>
        <v>0</v>
      </c>
      <c r="DH54" s="31">
        <f t="shared" si="72"/>
        <v>0</v>
      </c>
      <c r="DI54" s="34">
        <f t="shared" si="73"/>
        <v>0</v>
      </c>
    </row>
    <row r="55" spans="1:113" ht="12.75" customHeight="1" hidden="1">
      <c r="A55" s="18">
        <v>43</v>
      </c>
      <c r="B55" s="19"/>
      <c r="C55" s="19"/>
      <c r="D55" s="20"/>
      <c r="E55" s="20"/>
      <c r="F55" s="21"/>
      <c r="G55" s="22">
        <f t="shared" si="74"/>
      </c>
      <c r="H55" s="22">
        <f>IF(AND(($H$2="Y"),(J55&gt;0),OR(AND((G55=1),(G64=10)),AND((G55=2),(G73=20)),AND((G55=3),(G82=30)),AND((G55=4),(G91=40)),AND((G55=5),(G100=50)),AND((G55=6),(G109=60)),AND((G55=7),(G118=70)),AND((G55=8),(G127=80)),AND((G55=9),(G136=90)),AND((G55=10),(G145=100)))),VLOOKUP((J55-1),SortLookup!$A$13:$B$16,2,0),"")</f>
      </c>
      <c r="I55" s="23" t="str">
        <f>IF(ISNA(VLOOKUP(E55,SortLookup!$A$1:$B$5,2,0))," ",VLOOKUP(E55,SortLookup!$A$1:$B$5,2,0))</f>
        <v> </v>
      </c>
      <c r="J55" s="24" t="str">
        <f>IF(ISNA(VLOOKUP(F55,SortLookup!$A$7:$B$11,2,0))," ",VLOOKUP(F55,SortLookup!$A$7:$B$11,2,0))</f>
        <v> </v>
      </c>
      <c r="K55" s="25">
        <f t="shared" si="37"/>
        <v>0</v>
      </c>
      <c r="L55" s="26">
        <f t="shared" si="38"/>
        <v>0</v>
      </c>
      <c r="M55" s="27">
        <f t="shared" si="39"/>
        <v>0</v>
      </c>
      <c r="N55" s="28">
        <f t="shared" si="40"/>
        <v>0</v>
      </c>
      <c r="O55" s="27">
        <f t="shared" si="41"/>
        <v>0</v>
      </c>
      <c r="P55" s="29"/>
      <c r="Q55" s="30"/>
      <c r="R55" s="30"/>
      <c r="S55" s="30"/>
      <c r="T55" s="30"/>
      <c r="U55" s="30"/>
      <c r="V55" s="30"/>
      <c r="W55" s="31"/>
      <c r="X55" s="31"/>
      <c r="Y55" s="31"/>
      <c r="Z55" s="31"/>
      <c r="AA55" s="32"/>
      <c r="AB55" s="29">
        <f t="shared" si="42"/>
        <v>0</v>
      </c>
      <c r="AC55" s="33">
        <f t="shared" si="43"/>
        <v>0</v>
      </c>
      <c r="AD55" s="31">
        <f t="shared" si="44"/>
        <v>0</v>
      </c>
      <c r="AE55" s="34">
        <f t="shared" si="45"/>
        <v>0</v>
      </c>
      <c r="AF55" s="29"/>
      <c r="AG55" s="30"/>
      <c r="AH55" s="30"/>
      <c r="AI55" s="30"/>
      <c r="AJ55" s="31"/>
      <c r="AK55" s="31"/>
      <c r="AL55" s="31"/>
      <c r="AM55" s="31"/>
      <c r="AN55" s="32"/>
      <c r="AO55" s="29">
        <f t="shared" si="46"/>
        <v>0</v>
      </c>
      <c r="AP55" s="33">
        <f t="shared" si="47"/>
        <v>0</v>
      </c>
      <c r="AQ55" s="31">
        <f t="shared" si="48"/>
        <v>0</v>
      </c>
      <c r="AR55" s="34">
        <f t="shared" si="49"/>
        <v>0</v>
      </c>
      <c r="AS55" s="29"/>
      <c r="AT55" s="30"/>
      <c r="AU55" s="30"/>
      <c r="AV55" s="31"/>
      <c r="AW55" s="31"/>
      <c r="AX55" s="31"/>
      <c r="AY55" s="31"/>
      <c r="AZ55" s="32"/>
      <c r="BA55" s="29">
        <f t="shared" si="50"/>
        <v>0</v>
      </c>
      <c r="BB55" s="33">
        <f t="shared" si="51"/>
        <v>0</v>
      </c>
      <c r="BC55" s="31">
        <f t="shared" si="52"/>
        <v>0</v>
      </c>
      <c r="BD55" s="34">
        <f t="shared" si="53"/>
        <v>0</v>
      </c>
      <c r="BE55" s="29"/>
      <c r="BF55" s="30"/>
      <c r="BG55" s="30"/>
      <c r="BH55" s="31"/>
      <c r="BI55" s="31"/>
      <c r="BJ55" s="31"/>
      <c r="BK55" s="31"/>
      <c r="BL55" s="32"/>
      <c r="BM55" s="29">
        <f t="shared" si="54"/>
        <v>0</v>
      </c>
      <c r="BN55" s="33">
        <f t="shared" si="55"/>
        <v>0</v>
      </c>
      <c r="BO55" s="31">
        <f t="shared" si="56"/>
        <v>0</v>
      </c>
      <c r="BP55" s="34">
        <f t="shared" si="57"/>
        <v>0</v>
      </c>
      <c r="BQ55" s="29"/>
      <c r="BR55" s="30"/>
      <c r="BS55" s="30"/>
      <c r="BT55" s="31"/>
      <c r="BU55" s="31"/>
      <c r="BV55" s="31"/>
      <c r="BW55" s="31"/>
      <c r="BX55" s="32"/>
      <c r="BY55" s="29">
        <f t="shared" si="58"/>
        <v>0</v>
      </c>
      <c r="BZ55" s="33">
        <f t="shared" si="59"/>
        <v>0</v>
      </c>
      <c r="CA55" s="31">
        <f t="shared" si="60"/>
        <v>0</v>
      </c>
      <c r="CB55" s="34">
        <f t="shared" si="61"/>
        <v>0</v>
      </c>
      <c r="CC55" s="29"/>
      <c r="CD55" s="30"/>
      <c r="CE55" s="31"/>
      <c r="CF55" s="31"/>
      <c r="CG55" s="31"/>
      <c r="CH55" s="31"/>
      <c r="CI55" s="32"/>
      <c r="CJ55" s="29">
        <f t="shared" si="62"/>
        <v>0</v>
      </c>
      <c r="CK55" s="33">
        <f t="shared" si="63"/>
        <v>0</v>
      </c>
      <c r="CL55" s="31">
        <f t="shared" si="64"/>
        <v>0</v>
      </c>
      <c r="CM55" s="34">
        <f t="shared" si="65"/>
        <v>0</v>
      </c>
      <c r="CN55" s="29"/>
      <c r="CO55" s="30"/>
      <c r="CP55" s="31"/>
      <c r="CQ55" s="31"/>
      <c r="CR55" s="31"/>
      <c r="CS55" s="31"/>
      <c r="CT55" s="32"/>
      <c r="CU55" s="29">
        <f t="shared" si="66"/>
        <v>0</v>
      </c>
      <c r="CV55" s="33">
        <f t="shared" si="67"/>
        <v>0</v>
      </c>
      <c r="CW55" s="31">
        <f t="shared" si="68"/>
        <v>0</v>
      </c>
      <c r="CX55" s="34">
        <f t="shared" si="69"/>
        <v>0</v>
      </c>
      <c r="CY55" s="29"/>
      <c r="CZ55" s="30"/>
      <c r="DA55" s="31"/>
      <c r="DB55" s="31"/>
      <c r="DC55" s="31"/>
      <c r="DD55" s="31"/>
      <c r="DE55" s="32"/>
      <c r="DF55" s="29">
        <f t="shared" si="70"/>
        <v>0</v>
      </c>
      <c r="DG55" s="33">
        <f t="shared" si="71"/>
        <v>0</v>
      </c>
      <c r="DH55" s="31">
        <f t="shared" si="72"/>
        <v>0</v>
      </c>
      <c r="DI55" s="34">
        <f t="shared" si="73"/>
        <v>0</v>
      </c>
    </row>
    <row r="56" spans="1:113" ht="12.75" customHeight="1" hidden="1">
      <c r="A56" s="18">
        <v>44</v>
      </c>
      <c r="B56" s="19"/>
      <c r="C56" s="19"/>
      <c r="D56" s="20"/>
      <c r="E56" s="20"/>
      <c r="F56" s="21"/>
      <c r="G56" s="22">
        <f t="shared" si="74"/>
      </c>
      <c r="H56" s="22">
        <f>IF(AND(($H$2="Y"),(J56&gt;0),OR(AND((G56=1),(G65=10)),AND((G56=2),(G74=20)),AND((G56=3),(G83=30)),AND((G56=4),(G92=40)),AND((G56=5),(G101=50)),AND((G56=6),(G110=60)),AND((G56=7),(G119=70)),AND((G56=8),(G128=80)),AND((G56=9),(G137=90)),AND((G56=10),(G146=100)))),VLOOKUP((J56-1),SortLookup!$A$13:$B$16,2,0),"")</f>
      </c>
      <c r="I56" s="23" t="str">
        <f>IF(ISNA(VLOOKUP(E56,SortLookup!$A$1:$B$5,2,0))," ",VLOOKUP(E56,SortLookup!$A$1:$B$5,2,0))</f>
        <v> </v>
      </c>
      <c r="J56" s="24" t="str">
        <f>IF(ISNA(VLOOKUP(F56,SortLookup!$A$7:$B$11,2,0))," ",VLOOKUP(F56,SortLookup!$A$7:$B$11,2,0))</f>
        <v> </v>
      </c>
      <c r="K56" s="25">
        <f t="shared" si="37"/>
        <v>0</v>
      </c>
      <c r="L56" s="26">
        <f t="shared" si="38"/>
        <v>0</v>
      </c>
      <c r="M56" s="27">
        <f t="shared" si="39"/>
        <v>0</v>
      </c>
      <c r="N56" s="28">
        <f t="shared" si="40"/>
        <v>0</v>
      </c>
      <c r="O56" s="27">
        <f t="shared" si="41"/>
        <v>0</v>
      </c>
      <c r="P56" s="29"/>
      <c r="Q56" s="30"/>
      <c r="R56" s="30"/>
      <c r="S56" s="30"/>
      <c r="T56" s="30"/>
      <c r="U56" s="30"/>
      <c r="V56" s="30"/>
      <c r="W56" s="31"/>
      <c r="X56" s="31"/>
      <c r="Y56" s="31"/>
      <c r="Z56" s="31"/>
      <c r="AA56" s="32"/>
      <c r="AB56" s="29">
        <f t="shared" si="42"/>
        <v>0</v>
      </c>
      <c r="AC56" s="33">
        <f t="shared" si="43"/>
        <v>0</v>
      </c>
      <c r="AD56" s="31">
        <f t="shared" si="44"/>
        <v>0</v>
      </c>
      <c r="AE56" s="34">
        <f t="shared" si="45"/>
        <v>0</v>
      </c>
      <c r="AF56" s="29"/>
      <c r="AG56" s="30"/>
      <c r="AH56" s="30"/>
      <c r="AI56" s="30"/>
      <c r="AJ56" s="31"/>
      <c r="AK56" s="31"/>
      <c r="AL56" s="31"/>
      <c r="AM56" s="31"/>
      <c r="AN56" s="32"/>
      <c r="AO56" s="29">
        <f t="shared" si="46"/>
        <v>0</v>
      </c>
      <c r="AP56" s="33">
        <f t="shared" si="47"/>
        <v>0</v>
      </c>
      <c r="AQ56" s="31">
        <f t="shared" si="48"/>
        <v>0</v>
      </c>
      <c r="AR56" s="34">
        <f t="shared" si="49"/>
        <v>0</v>
      </c>
      <c r="AS56" s="29"/>
      <c r="AT56" s="30"/>
      <c r="AU56" s="30"/>
      <c r="AV56" s="31"/>
      <c r="AW56" s="31"/>
      <c r="AX56" s="31"/>
      <c r="AY56" s="31"/>
      <c r="AZ56" s="32"/>
      <c r="BA56" s="29">
        <f t="shared" si="50"/>
        <v>0</v>
      </c>
      <c r="BB56" s="33">
        <f t="shared" si="51"/>
        <v>0</v>
      </c>
      <c r="BC56" s="31">
        <f t="shared" si="52"/>
        <v>0</v>
      </c>
      <c r="BD56" s="34">
        <f t="shared" si="53"/>
        <v>0</v>
      </c>
      <c r="BE56" s="29"/>
      <c r="BF56" s="30"/>
      <c r="BG56" s="30"/>
      <c r="BH56" s="31"/>
      <c r="BI56" s="31"/>
      <c r="BJ56" s="31"/>
      <c r="BK56" s="31"/>
      <c r="BL56" s="32"/>
      <c r="BM56" s="29">
        <f t="shared" si="54"/>
        <v>0</v>
      </c>
      <c r="BN56" s="33">
        <f t="shared" si="55"/>
        <v>0</v>
      </c>
      <c r="BO56" s="31">
        <f t="shared" si="56"/>
        <v>0</v>
      </c>
      <c r="BP56" s="34">
        <f t="shared" si="57"/>
        <v>0</v>
      </c>
      <c r="BQ56" s="29"/>
      <c r="BR56" s="30"/>
      <c r="BS56" s="30"/>
      <c r="BT56" s="31"/>
      <c r="BU56" s="31"/>
      <c r="BV56" s="31"/>
      <c r="BW56" s="31"/>
      <c r="BX56" s="32"/>
      <c r="BY56" s="29">
        <f t="shared" si="58"/>
        <v>0</v>
      </c>
      <c r="BZ56" s="33">
        <f t="shared" si="59"/>
        <v>0</v>
      </c>
      <c r="CA56" s="31">
        <f t="shared" si="60"/>
        <v>0</v>
      </c>
      <c r="CB56" s="34">
        <f t="shared" si="61"/>
        <v>0</v>
      </c>
      <c r="CC56" s="29"/>
      <c r="CD56" s="30"/>
      <c r="CE56" s="31"/>
      <c r="CF56" s="31"/>
      <c r="CG56" s="31"/>
      <c r="CH56" s="31"/>
      <c r="CI56" s="32"/>
      <c r="CJ56" s="29">
        <f t="shared" si="62"/>
        <v>0</v>
      </c>
      <c r="CK56" s="33">
        <f t="shared" si="63"/>
        <v>0</v>
      </c>
      <c r="CL56" s="31">
        <f t="shared" si="64"/>
        <v>0</v>
      </c>
      <c r="CM56" s="34">
        <f t="shared" si="65"/>
        <v>0</v>
      </c>
      <c r="CN56" s="29"/>
      <c r="CO56" s="30"/>
      <c r="CP56" s="31"/>
      <c r="CQ56" s="31"/>
      <c r="CR56" s="31"/>
      <c r="CS56" s="31"/>
      <c r="CT56" s="32"/>
      <c r="CU56" s="29">
        <f t="shared" si="66"/>
        <v>0</v>
      </c>
      <c r="CV56" s="33">
        <f t="shared" si="67"/>
        <v>0</v>
      </c>
      <c r="CW56" s="31">
        <f t="shared" si="68"/>
        <v>0</v>
      </c>
      <c r="CX56" s="34">
        <f t="shared" si="69"/>
        <v>0</v>
      </c>
      <c r="CY56" s="29"/>
      <c r="CZ56" s="30"/>
      <c r="DA56" s="31"/>
      <c r="DB56" s="31"/>
      <c r="DC56" s="31"/>
      <c r="DD56" s="31"/>
      <c r="DE56" s="32"/>
      <c r="DF56" s="29">
        <f t="shared" si="70"/>
        <v>0</v>
      </c>
      <c r="DG56" s="33">
        <f t="shared" si="71"/>
        <v>0</v>
      </c>
      <c r="DH56" s="31">
        <f t="shared" si="72"/>
        <v>0</v>
      </c>
      <c r="DI56" s="34">
        <f t="shared" si="73"/>
        <v>0</v>
      </c>
    </row>
    <row r="57" spans="1:113" ht="12.75" customHeight="1" hidden="1">
      <c r="A57" s="18">
        <v>45</v>
      </c>
      <c r="B57" s="19"/>
      <c r="C57" s="19"/>
      <c r="D57" s="20"/>
      <c r="E57" s="20"/>
      <c r="F57" s="21"/>
      <c r="G57" s="22">
        <f t="shared" si="74"/>
      </c>
      <c r="H57" s="22">
        <f>IF(AND(($H$2="Y"),(J57&gt;0),OR(AND((G57=1),(G66=10)),AND((G57=2),(G75=20)),AND((G57=3),(G84=30)),AND((G57=4),(G93=40)),AND((G57=5),(G102=50)),AND((G57=6),(G111=60)),AND((G57=7),(G120=70)),AND((G57=8),(G129=80)),AND((G57=9),(G138=90)),AND((G57=10),(G147=100)))),VLOOKUP((J57-1),SortLookup!$A$13:$B$16,2,0),"")</f>
      </c>
      <c r="I57" s="23" t="str">
        <f>IF(ISNA(VLOOKUP(E57,SortLookup!$A$1:$B$5,2,0))," ",VLOOKUP(E57,SortLookup!$A$1:$B$5,2,0))</f>
        <v> </v>
      </c>
      <c r="J57" s="24" t="str">
        <f>IF(ISNA(VLOOKUP(F57,SortLookup!$A$7:$B$11,2,0))," ",VLOOKUP(F57,SortLookup!$A$7:$B$11,2,0))</f>
        <v> </v>
      </c>
      <c r="K57" s="25">
        <f t="shared" si="37"/>
        <v>0</v>
      </c>
      <c r="L57" s="26">
        <f t="shared" si="38"/>
        <v>0</v>
      </c>
      <c r="M57" s="27">
        <f t="shared" si="39"/>
        <v>0</v>
      </c>
      <c r="N57" s="28">
        <f t="shared" si="40"/>
        <v>0</v>
      </c>
      <c r="O57" s="27">
        <f t="shared" si="41"/>
        <v>0</v>
      </c>
      <c r="P57" s="29"/>
      <c r="Q57" s="30"/>
      <c r="R57" s="30"/>
      <c r="S57" s="30"/>
      <c r="T57" s="30"/>
      <c r="U57" s="30"/>
      <c r="V57" s="30"/>
      <c r="W57" s="31"/>
      <c r="X57" s="31"/>
      <c r="Y57" s="31"/>
      <c r="Z57" s="31"/>
      <c r="AA57" s="32"/>
      <c r="AB57" s="29">
        <f t="shared" si="42"/>
        <v>0</v>
      </c>
      <c r="AC57" s="33">
        <f t="shared" si="43"/>
        <v>0</v>
      </c>
      <c r="AD57" s="31">
        <f t="shared" si="44"/>
        <v>0</v>
      </c>
      <c r="AE57" s="34">
        <f t="shared" si="45"/>
        <v>0</v>
      </c>
      <c r="AF57" s="29"/>
      <c r="AG57" s="30"/>
      <c r="AH57" s="30"/>
      <c r="AI57" s="30"/>
      <c r="AJ57" s="31"/>
      <c r="AK57" s="31"/>
      <c r="AL57" s="31"/>
      <c r="AM57" s="31"/>
      <c r="AN57" s="32"/>
      <c r="AO57" s="29">
        <f t="shared" si="46"/>
        <v>0</v>
      </c>
      <c r="AP57" s="33">
        <f t="shared" si="47"/>
        <v>0</v>
      </c>
      <c r="AQ57" s="31">
        <f t="shared" si="48"/>
        <v>0</v>
      </c>
      <c r="AR57" s="34">
        <f t="shared" si="49"/>
        <v>0</v>
      </c>
      <c r="AS57" s="29"/>
      <c r="AT57" s="30"/>
      <c r="AU57" s="30"/>
      <c r="AV57" s="31"/>
      <c r="AW57" s="31"/>
      <c r="AX57" s="31"/>
      <c r="AY57" s="31"/>
      <c r="AZ57" s="32"/>
      <c r="BA57" s="29">
        <f t="shared" si="50"/>
        <v>0</v>
      </c>
      <c r="BB57" s="33">
        <f t="shared" si="51"/>
        <v>0</v>
      </c>
      <c r="BC57" s="31">
        <f t="shared" si="52"/>
        <v>0</v>
      </c>
      <c r="BD57" s="34">
        <f t="shared" si="53"/>
        <v>0</v>
      </c>
      <c r="BE57" s="29"/>
      <c r="BF57" s="30"/>
      <c r="BG57" s="30"/>
      <c r="BH57" s="31"/>
      <c r="BI57" s="31"/>
      <c r="BJ57" s="31"/>
      <c r="BK57" s="31"/>
      <c r="BL57" s="32"/>
      <c r="BM57" s="29">
        <f t="shared" si="54"/>
        <v>0</v>
      </c>
      <c r="BN57" s="33">
        <f t="shared" si="55"/>
        <v>0</v>
      </c>
      <c r="BO57" s="31">
        <f t="shared" si="56"/>
        <v>0</v>
      </c>
      <c r="BP57" s="34">
        <f t="shared" si="57"/>
        <v>0</v>
      </c>
      <c r="BQ57" s="29"/>
      <c r="BR57" s="30"/>
      <c r="BS57" s="30"/>
      <c r="BT57" s="31"/>
      <c r="BU57" s="31"/>
      <c r="BV57" s="31"/>
      <c r="BW57" s="31"/>
      <c r="BX57" s="32"/>
      <c r="BY57" s="29">
        <f t="shared" si="58"/>
        <v>0</v>
      </c>
      <c r="BZ57" s="33">
        <f t="shared" si="59"/>
        <v>0</v>
      </c>
      <c r="CA57" s="31">
        <f t="shared" si="60"/>
        <v>0</v>
      </c>
      <c r="CB57" s="34">
        <f t="shared" si="61"/>
        <v>0</v>
      </c>
      <c r="CC57" s="29"/>
      <c r="CD57" s="30"/>
      <c r="CE57" s="31"/>
      <c r="CF57" s="31"/>
      <c r="CG57" s="31"/>
      <c r="CH57" s="31"/>
      <c r="CI57" s="32"/>
      <c r="CJ57" s="29">
        <f t="shared" si="62"/>
        <v>0</v>
      </c>
      <c r="CK57" s="33">
        <f t="shared" si="63"/>
        <v>0</v>
      </c>
      <c r="CL57" s="31">
        <f t="shared" si="64"/>
        <v>0</v>
      </c>
      <c r="CM57" s="34">
        <f t="shared" si="65"/>
        <v>0</v>
      </c>
      <c r="CN57" s="29"/>
      <c r="CO57" s="30"/>
      <c r="CP57" s="31"/>
      <c r="CQ57" s="31"/>
      <c r="CR57" s="31"/>
      <c r="CS57" s="31"/>
      <c r="CT57" s="32"/>
      <c r="CU57" s="29">
        <f t="shared" si="66"/>
        <v>0</v>
      </c>
      <c r="CV57" s="33">
        <f t="shared" si="67"/>
        <v>0</v>
      </c>
      <c r="CW57" s="31">
        <f t="shared" si="68"/>
        <v>0</v>
      </c>
      <c r="CX57" s="34">
        <f t="shared" si="69"/>
        <v>0</v>
      </c>
      <c r="CY57" s="29"/>
      <c r="CZ57" s="30"/>
      <c r="DA57" s="31"/>
      <c r="DB57" s="31"/>
      <c r="DC57" s="31"/>
      <c r="DD57" s="31"/>
      <c r="DE57" s="32"/>
      <c r="DF57" s="29">
        <f t="shared" si="70"/>
        <v>0</v>
      </c>
      <c r="DG57" s="33">
        <f t="shared" si="71"/>
        <v>0</v>
      </c>
      <c r="DH57" s="31">
        <f t="shared" si="72"/>
        <v>0</v>
      </c>
      <c r="DI57" s="34">
        <f t="shared" si="73"/>
        <v>0</v>
      </c>
    </row>
    <row r="58" spans="1:113" ht="12.75" customHeight="1" hidden="1">
      <c r="A58" s="18">
        <v>46</v>
      </c>
      <c r="B58" s="19"/>
      <c r="C58" s="19"/>
      <c r="D58" s="20"/>
      <c r="E58" s="20"/>
      <c r="F58" s="21"/>
      <c r="G58" s="22">
        <f t="shared" si="74"/>
      </c>
      <c r="H58" s="22">
        <f>IF(AND(($H$2="Y"),(J58&gt;0),OR(AND((G58=1),(G67=10)),AND((G58=2),(G76=20)),AND((G58=3),(G85=30)),AND((G58=4),(G94=40)),AND((G58=5),(G103=50)),AND((G58=6),(G112=60)),AND((G58=7),(G121=70)),AND((G58=8),(G130=80)),AND((G58=9),(G139=90)),AND((G58=10),(G148=100)))),VLOOKUP((J58-1),SortLookup!$A$13:$B$16,2,0),"")</f>
      </c>
      <c r="I58" s="23" t="str">
        <f>IF(ISNA(VLOOKUP(E58,SortLookup!$A$1:$B$5,2,0))," ",VLOOKUP(E58,SortLookup!$A$1:$B$5,2,0))</f>
        <v> </v>
      </c>
      <c r="J58" s="24" t="str">
        <f>IF(ISNA(VLOOKUP(F58,SortLookup!$A$7:$B$11,2,0))," ",VLOOKUP(F58,SortLookup!$A$7:$B$11,2,0))</f>
        <v> </v>
      </c>
      <c r="K58" s="25">
        <f t="shared" si="37"/>
        <v>0</v>
      </c>
      <c r="L58" s="26">
        <f t="shared" si="38"/>
        <v>0</v>
      </c>
      <c r="M58" s="27">
        <f t="shared" si="39"/>
        <v>0</v>
      </c>
      <c r="N58" s="28">
        <f t="shared" si="40"/>
        <v>0</v>
      </c>
      <c r="O58" s="27">
        <f t="shared" si="41"/>
        <v>0</v>
      </c>
      <c r="P58" s="29"/>
      <c r="Q58" s="30"/>
      <c r="R58" s="30"/>
      <c r="S58" s="30"/>
      <c r="T58" s="30"/>
      <c r="U58" s="30"/>
      <c r="V58" s="30"/>
      <c r="W58" s="31"/>
      <c r="X58" s="31"/>
      <c r="Y58" s="31"/>
      <c r="Z58" s="31"/>
      <c r="AA58" s="32"/>
      <c r="AB58" s="29">
        <f t="shared" si="42"/>
        <v>0</v>
      </c>
      <c r="AC58" s="33">
        <f t="shared" si="43"/>
        <v>0</v>
      </c>
      <c r="AD58" s="31">
        <f t="shared" si="44"/>
        <v>0</v>
      </c>
      <c r="AE58" s="34">
        <f t="shared" si="45"/>
        <v>0</v>
      </c>
      <c r="AF58" s="29"/>
      <c r="AG58" s="30"/>
      <c r="AH58" s="30"/>
      <c r="AI58" s="30"/>
      <c r="AJ58" s="31"/>
      <c r="AK58" s="31"/>
      <c r="AL58" s="31"/>
      <c r="AM58" s="31"/>
      <c r="AN58" s="32"/>
      <c r="AO58" s="29">
        <f t="shared" si="46"/>
        <v>0</v>
      </c>
      <c r="AP58" s="33">
        <f t="shared" si="47"/>
        <v>0</v>
      </c>
      <c r="AQ58" s="31">
        <f t="shared" si="48"/>
        <v>0</v>
      </c>
      <c r="AR58" s="34">
        <f t="shared" si="49"/>
        <v>0</v>
      </c>
      <c r="AS58" s="29"/>
      <c r="AT58" s="30"/>
      <c r="AU58" s="30"/>
      <c r="AV58" s="31"/>
      <c r="AW58" s="31"/>
      <c r="AX58" s="31"/>
      <c r="AY58" s="31"/>
      <c r="AZ58" s="32"/>
      <c r="BA58" s="29">
        <f t="shared" si="50"/>
        <v>0</v>
      </c>
      <c r="BB58" s="33">
        <f t="shared" si="51"/>
        <v>0</v>
      </c>
      <c r="BC58" s="31">
        <f t="shared" si="52"/>
        <v>0</v>
      </c>
      <c r="BD58" s="34">
        <f t="shared" si="53"/>
        <v>0</v>
      </c>
      <c r="BE58" s="29"/>
      <c r="BF58" s="30"/>
      <c r="BG58" s="30"/>
      <c r="BH58" s="31"/>
      <c r="BI58" s="31"/>
      <c r="BJ58" s="31"/>
      <c r="BK58" s="31"/>
      <c r="BL58" s="32"/>
      <c r="BM58" s="29">
        <f t="shared" si="54"/>
        <v>0</v>
      </c>
      <c r="BN58" s="33">
        <f t="shared" si="55"/>
        <v>0</v>
      </c>
      <c r="BO58" s="31">
        <f t="shared" si="56"/>
        <v>0</v>
      </c>
      <c r="BP58" s="34">
        <f t="shared" si="57"/>
        <v>0</v>
      </c>
      <c r="BQ58" s="29"/>
      <c r="BR58" s="30"/>
      <c r="BS58" s="30"/>
      <c r="BT58" s="31"/>
      <c r="BU58" s="31"/>
      <c r="BV58" s="31"/>
      <c r="BW58" s="31"/>
      <c r="BX58" s="32"/>
      <c r="BY58" s="29">
        <f t="shared" si="58"/>
        <v>0</v>
      </c>
      <c r="BZ58" s="33">
        <f t="shared" si="59"/>
        <v>0</v>
      </c>
      <c r="CA58" s="31">
        <f t="shared" si="60"/>
        <v>0</v>
      </c>
      <c r="CB58" s="34">
        <f t="shared" si="61"/>
        <v>0</v>
      </c>
      <c r="CC58" s="29"/>
      <c r="CD58" s="30"/>
      <c r="CE58" s="31"/>
      <c r="CF58" s="31"/>
      <c r="CG58" s="31"/>
      <c r="CH58" s="31"/>
      <c r="CI58" s="32"/>
      <c r="CJ58" s="29">
        <f t="shared" si="62"/>
        <v>0</v>
      </c>
      <c r="CK58" s="33">
        <f t="shared" si="63"/>
        <v>0</v>
      </c>
      <c r="CL58" s="31">
        <f t="shared" si="64"/>
        <v>0</v>
      </c>
      <c r="CM58" s="34">
        <f t="shared" si="65"/>
        <v>0</v>
      </c>
      <c r="CN58" s="29"/>
      <c r="CO58" s="30"/>
      <c r="CP58" s="31"/>
      <c r="CQ58" s="31"/>
      <c r="CR58" s="31"/>
      <c r="CS58" s="31"/>
      <c r="CT58" s="32"/>
      <c r="CU58" s="29">
        <f t="shared" si="66"/>
        <v>0</v>
      </c>
      <c r="CV58" s="33">
        <f t="shared" si="67"/>
        <v>0</v>
      </c>
      <c r="CW58" s="31">
        <f t="shared" si="68"/>
        <v>0</v>
      </c>
      <c r="CX58" s="34">
        <f t="shared" si="69"/>
        <v>0</v>
      </c>
      <c r="CY58" s="29"/>
      <c r="CZ58" s="30"/>
      <c r="DA58" s="31"/>
      <c r="DB58" s="31"/>
      <c r="DC58" s="31"/>
      <c r="DD58" s="31"/>
      <c r="DE58" s="32"/>
      <c r="DF58" s="29">
        <f t="shared" si="70"/>
        <v>0</v>
      </c>
      <c r="DG58" s="33">
        <f t="shared" si="71"/>
        <v>0</v>
      </c>
      <c r="DH58" s="31">
        <f t="shared" si="72"/>
        <v>0</v>
      </c>
      <c r="DI58" s="34">
        <f t="shared" si="73"/>
        <v>0</v>
      </c>
    </row>
    <row r="59" spans="1:113" ht="12.75" customHeight="1" hidden="1">
      <c r="A59" s="18">
        <v>47</v>
      </c>
      <c r="B59" s="19"/>
      <c r="C59" s="19"/>
      <c r="D59" s="20"/>
      <c r="E59" s="20"/>
      <c r="F59" s="21"/>
      <c r="G59" s="22">
        <f t="shared" si="74"/>
      </c>
      <c r="H59" s="22">
        <f>IF(AND(($H$2="Y"),(J59&gt;0),OR(AND((G59=1),(G68=10)),AND((G59=2),(G77=20)),AND((G59=3),(G86=30)),AND((G59=4),(G95=40)),AND((G59=5),(G104=50)),AND((G59=6),(G113=60)),AND((G59=7),(G122=70)),AND((G59=8),(G131=80)),AND((G59=9),(G140=90)),AND((G59=10),(G149=100)))),VLOOKUP((J59-1),SortLookup!$A$13:$B$16,2,0),"")</f>
      </c>
      <c r="I59" s="23" t="str">
        <f>IF(ISNA(VLOOKUP(E59,SortLookup!$A$1:$B$5,2,0))," ",VLOOKUP(E59,SortLookup!$A$1:$B$5,2,0))</f>
        <v> </v>
      </c>
      <c r="J59" s="24" t="str">
        <f>IF(ISNA(VLOOKUP(F59,SortLookup!$A$7:$B$11,2,0))," ",VLOOKUP(F59,SortLookup!$A$7:$B$11,2,0))</f>
        <v> </v>
      </c>
      <c r="K59" s="25">
        <f t="shared" si="37"/>
        <v>0</v>
      </c>
      <c r="L59" s="26">
        <f t="shared" si="38"/>
        <v>0</v>
      </c>
      <c r="M59" s="27">
        <f t="shared" si="39"/>
        <v>0</v>
      </c>
      <c r="N59" s="28">
        <f t="shared" si="40"/>
        <v>0</v>
      </c>
      <c r="O59" s="27">
        <f t="shared" si="41"/>
        <v>0</v>
      </c>
      <c r="P59" s="29"/>
      <c r="Q59" s="30"/>
      <c r="R59" s="30"/>
      <c r="S59" s="30"/>
      <c r="T59" s="30"/>
      <c r="U59" s="30"/>
      <c r="V59" s="30"/>
      <c r="W59" s="31"/>
      <c r="X59" s="31"/>
      <c r="Y59" s="31"/>
      <c r="Z59" s="31"/>
      <c r="AA59" s="32"/>
      <c r="AB59" s="29">
        <f t="shared" si="42"/>
        <v>0</v>
      </c>
      <c r="AC59" s="33">
        <f t="shared" si="43"/>
        <v>0</v>
      </c>
      <c r="AD59" s="31">
        <f t="shared" si="44"/>
        <v>0</v>
      </c>
      <c r="AE59" s="34">
        <f t="shared" si="45"/>
        <v>0</v>
      </c>
      <c r="AF59" s="29"/>
      <c r="AG59" s="30"/>
      <c r="AH59" s="30"/>
      <c r="AI59" s="30"/>
      <c r="AJ59" s="31"/>
      <c r="AK59" s="31"/>
      <c r="AL59" s="31"/>
      <c r="AM59" s="31"/>
      <c r="AN59" s="32"/>
      <c r="AO59" s="29">
        <f t="shared" si="46"/>
        <v>0</v>
      </c>
      <c r="AP59" s="33">
        <f t="shared" si="47"/>
        <v>0</v>
      </c>
      <c r="AQ59" s="31">
        <f t="shared" si="48"/>
        <v>0</v>
      </c>
      <c r="AR59" s="34">
        <f t="shared" si="49"/>
        <v>0</v>
      </c>
      <c r="AS59" s="29"/>
      <c r="AT59" s="30"/>
      <c r="AU59" s="30"/>
      <c r="AV59" s="31"/>
      <c r="AW59" s="31"/>
      <c r="AX59" s="31"/>
      <c r="AY59" s="31"/>
      <c r="AZ59" s="32"/>
      <c r="BA59" s="29">
        <f t="shared" si="50"/>
        <v>0</v>
      </c>
      <c r="BB59" s="33">
        <f t="shared" si="51"/>
        <v>0</v>
      </c>
      <c r="BC59" s="31">
        <f t="shared" si="52"/>
        <v>0</v>
      </c>
      <c r="BD59" s="34">
        <f t="shared" si="53"/>
        <v>0</v>
      </c>
      <c r="BE59" s="29"/>
      <c r="BF59" s="30"/>
      <c r="BG59" s="30"/>
      <c r="BH59" s="31"/>
      <c r="BI59" s="31"/>
      <c r="BJ59" s="31"/>
      <c r="BK59" s="31"/>
      <c r="BL59" s="32"/>
      <c r="BM59" s="29">
        <f t="shared" si="54"/>
        <v>0</v>
      </c>
      <c r="BN59" s="33">
        <f t="shared" si="55"/>
        <v>0</v>
      </c>
      <c r="BO59" s="31">
        <f t="shared" si="56"/>
        <v>0</v>
      </c>
      <c r="BP59" s="34">
        <f t="shared" si="57"/>
        <v>0</v>
      </c>
      <c r="BQ59" s="29"/>
      <c r="BR59" s="30"/>
      <c r="BS59" s="30"/>
      <c r="BT59" s="31"/>
      <c r="BU59" s="31"/>
      <c r="BV59" s="31"/>
      <c r="BW59" s="31"/>
      <c r="BX59" s="32"/>
      <c r="BY59" s="29">
        <f t="shared" si="58"/>
        <v>0</v>
      </c>
      <c r="BZ59" s="33">
        <f t="shared" si="59"/>
        <v>0</v>
      </c>
      <c r="CA59" s="31">
        <f t="shared" si="60"/>
        <v>0</v>
      </c>
      <c r="CB59" s="34">
        <f t="shared" si="61"/>
        <v>0</v>
      </c>
      <c r="CC59" s="29"/>
      <c r="CD59" s="30"/>
      <c r="CE59" s="31"/>
      <c r="CF59" s="31"/>
      <c r="CG59" s="31"/>
      <c r="CH59" s="31"/>
      <c r="CI59" s="32"/>
      <c r="CJ59" s="29">
        <f t="shared" si="62"/>
        <v>0</v>
      </c>
      <c r="CK59" s="33">
        <f t="shared" si="63"/>
        <v>0</v>
      </c>
      <c r="CL59" s="31">
        <f t="shared" si="64"/>
        <v>0</v>
      </c>
      <c r="CM59" s="34">
        <f t="shared" si="65"/>
        <v>0</v>
      </c>
      <c r="CN59" s="29"/>
      <c r="CO59" s="30"/>
      <c r="CP59" s="31"/>
      <c r="CQ59" s="31"/>
      <c r="CR59" s="31"/>
      <c r="CS59" s="31"/>
      <c r="CT59" s="32"/>
      <c r="CU59" s="29">
        <f t="shared" si="66"/>
        <v>0</v>
      </c>
      <c r="CV59" s="33">
        <f t="shared" si="67"/>
        <v>0</v>
      </c>
      <c r="CW59" s="31">
        <f t="shared" si="68"/>
        <v>0</v>
      </c>
      <c r="CX59" s="34">
        <f t="shared" si="69"/>
        <v>0</v>
      </c>
      <c r="CY59" s="29"/>
      <c r="CZ59" s="30"/>
      <c r="DA59" s="31"/>
      <c r="DB59" s="31"/>
      <c r="DC59" s="31"/>
      <c r="DD59" s="31"/>
      <c r="DE59" s="32"/>
      <c r="DF59" s="29">
        <f t="shared" si="70"/>
        <v>0</v>
      </c>
      <c r="DG59" s="33">
        <f t="shared" si="71"/>
        <v>0</v>
      </c>
      <c r="DH59" s="31">
        <f t="shared" si="72"/>
        <v>0</v>
      </c>
      <c r="DI59" s="34">
        <f t="shared" si="73"/>
        <v>0</v>
      </c>
    </row>
    <row r="60" spans="1:113" ht="12.75" customHeight="1" hidden="1">
      <c r="A60" s="18">
        <v>48</v>
      </c>
      <c r="B60" s="19"/>
      <c r="C60" s="19"/>
      <c r="D60" s="20"/>
      <c r="E60" s="20"/>
      <c r="F60" s="21"/>
      <c r="G60" s="22">
        <f t="shared" si="74"/>
      </c>
      <c r="H60" s="22">
        <f>IF(AND(($H$2="Y"),(J60&gt;0),OR(AND((G60=1),(G69=10)),AND((G60=2),(G78=20)),AND((G60=3),(G87=30)),AND((G60=4),(G96=40)),AND((G60=5),(G105=50)),AND((G60=6),(G114=60)),AND((G60=7),(G123=70)),AND((G60=8),(G132=80)),AND((G60=9),(G141=90)),AND((G60=10),(G150=100)))),VLOOKUP((J60-1),SortLookup!$A$13:$B$16,2,0),"")</f>
      </c>
      <c r="I60" s="23" t="str">
        <f>IF(ISNA(VLOOKUP(E60,SortLookup!$A$1:$B$5,2,0))," ",VLOOKUP(E60,SortLookup!$A$1:$B$5,2,0))</f>
        <v> </v>
      </c>
      <c r="J60" s="24" t="str">
        <f>IF(ISNA(VLOOKUP(F60,SortLookup!$A$7:$B$11,2,0))," ",VLOOKUP(F60,SortLookup!$A$7:$B$11,2,0))</f>
        <v> </v>
      </c>
      <c r="K60" s="25">
        <f t="shared" si="37"/>
        <v>0</v>
      </c>
      <c r="L60" s="26">
        <f t="shared" si="38"/>
        <v>0</v>
      </c>
      <c r="M60" s="27">
        <f t="shared" si="39"/>
        <v>0</v>
      </c>
      <c r="N60" s="28">
        <f t="shared" si="40"/>
        <v>0</v>
      </c>
      <c r="O60" s="27">
        <f t="shared" si="41"/>
        <v>0</v>
      </c>
      <c r="P60" s="29"/>
      <c r="Q60" s="30"/>
      <c r="R60" s="30"/>
      <c r="S60" s="30"/>
      <c r="T60" s="30"/>
      <c r="U60" s="30"/>
      <c r="V60" s="30"/>
      <c r="W60" s="31"/>
      <c r="X60" s="31"/>
      <c r="Y60" s="31"/>
      <c r="Z60" s="31"/>
      <c r="AA60" s="32"/>
      <c r="AB60" s="29">
        <f t="shared" si="42"/>
        <v>0</v>
      </c>
      <c r="AC60" s="33">
        <f t="shared" si="43"/>
        <v>0</v>
      </c>
      <c r="AD60" s="31">
        <f t="shared" si="44"/>
        <v>0</v>
      </c>
      <c r="AE60" s="34">
        <f t="shared" si="45"/>
        <v>0</v>
      </c>
      <c r="AF60" s="29"/>
      <c r="AG60" s="30"/>
      <c r="AH60" s="30"/>
      <c r="AI60" s="30"/>
      <c r="AJ60" s="31"/>
      <c r="AK60" s="31"/>
      <c r="AL60" s="31"/>
      <c r="AM60" s="31"/>
      <c r="AN60" s="32"/>
      <c r="AO60" s="29">
        <f t="shared" si="46"/>
        <v>0</v>
      </c>
      <c r="AP60" s="33">
        <f t="shared" si="47"/>
        <v>0</v>
      </c>
      <c r="AQ60" s="31">
        <f t="shared" si="48"/>
        <v>0</v>
      </c>
      <c r="AR60" s="34">
        <f t="shared" si="49"/>
        <v>0</v>
      </c>
      <c r="AS60" s="29"/>
      <c r="AT60" s="30"/>
      <c r="AU60" s="30"/>
      <c r="AV60" s="31"/>
      <c r="AW60" s="31"/>
      <c r="AX60" s="31"/>
      <c r="AY60" s="31"/>
      <c r="AZ60" s="32"/>
      <c r="BA60" s="29">
        <f t="shared" si="50"/>
        <v>0</v>
      </c>
      <c r="BB60" s="33">
        <f t="shared" si="51"/>
        <v>0</v>
      </c>
      <c r="BC60" s="31">
        <f t="shared" si="52"/>
        <v>0</v>
      </c>
      <c r="BD60" s="34">
        <f t="shared" si="53"/>
        <v>0</v>
      </c>
      <c r="BE60" s="29"/>
      <c r="BF60" s="30"/>
      <c r="BG60" s="30"/>
      <c r="BH60" s="31"/>
      <c r="BI60" s="31"/>
      <c r="BJ60" s="31"/>
      <c r="BK60" s="31"/>
      <c r="BL60" s="32"/>
      <c r="BM60" s="29">
        <f t="shared" si="54"/>
        <v>0</v>
      </c>
      <c r="BN60" s="33">
        <f t="shared" si="55"/>
        <v>0</v>
      </c>
      <c r="BO60" s="31">
        <f t="shared" si="56"/>
        <v>0</v>
      </c>
      <c r="BP60" s="34">
        <f t="shared" si="57"/>
        <v>0</v>
      </c>
      <c r="BQ60" s="29"/>
      <c r="BR60" s="30"/>
      <c r="BS60" s="30"/>
      <c r="BT60" s="31"/>
      <c r="BU60" s="31"/>
      <c r="BV60" s="31"/>
      <c r="BW60" s="31"/>
      <c r="BX60" s="32"/>
      <c r="BY60" s="29">
        <f t="shared" si="58"/>
        <v>0</v>
      </c>
      <c r="BZ60" s="33">
        <f t="shared" si="59"/>
        <v>0</v>
      </c>
      <c r="CA60" s="31">
        <f t="shared" si="60"/>
        <v>0</v>
      </c>
      <c r="CB60" s="34">
        <f t="shared" si="61"/>
        <v>0</v>
      </c>
      <c r="CC60" s="29"/>
      <c r="CD60" s="30"/>
      <c r="CE60" s="31"/>
      <c r="CF60" s="31"/>
      <c r="CG60" s="31"/>
      <c r="CH60" s="31"/>
      <c r="CI60" s="32"/>
      <c r="CJ60" s="29">
        <f t="shared" si="62"/>
        <v>0</v>
      </c>
      <c r="CK60" s="33">
        <f t="shared" si="63"/>
        <v>0</v>
      </c>
      <c r="CL60" s="31">
        <f t="shared" si="64"/>
        <v>0</v>
      </c>
      <c r="CM60" s="34">
        <f t="shared" si="65"/>
        <v>0</v>
      </c>
      <c r="CN60" s="29"/>
      <c r="CO60" s="30"/>
      <c r="CP60" s="31"/>
      <c r="CQ60" s="31"/>
      <c r="CR60" s="31"/>
      <c r="CS60" s="31"/>
      <c r="CT60" s="32"/>
      <c r="CU60" s="29">
        <f t="shared" si="66"/>
        <v>0</v>
      </c>
      <c r="CV60" s="33">
        <f t="shared" si="67"/>
        <v>0</v>
      </c>
      <c r="CW60" s="31">
        <f t="shared" si="68"/>
        <v>0</v>
      </c>
      <c r="CX60" s="34">
        <f t="shared" si="69"/>
        <v>0</v>
      </c>
      <c r="CY60" s="29"/>
      <c r="CZ60" s="30"/>
      <c r="DA60" s="31"/>
      <c r="DB60" s="31"/>
      <c r="DC60" s="31"/>
      <c r="DD60" s="31"/>
      <c r="DE60" s="32"/>
      <c r="DF60" s="29">
        <f t="shared" si="70"/>
        <v>0</v>
      </c>
      <c r="DG60" s="33">
        <f t="shared" si="71"/>
        <v>0</v>
      </c>
      <c r="DH60" s="31">
        <f t="shared" si="72"/>
        <v>0</v>
      </c>
      <c r="DI60" s="34">
        <f t="shared" si="73"/>
        <v>0</v>
      </c>
    </row>
    <row r="61" spans="1:113" ht="12.75" customHeight="1" hidden="1">
      <c r="A61" s="18">
        <v>49</v>
      </c>
      <c r="B61" s="19"/>
      <c r="C61" s="19"/>
      <c r="D61" s="20"/>
      <c r="E61" s="20"/>
      <c r="F61" s="21"/>
      <c r="G61" s="22">
        <f t="shared" si="74"/>
      </c>
      <c r="H61" s="22">
        <f>IF(AND(($H$2="Y"),(J61&gt;0),OR(AND((G61=1),(G70=10)),AND((G61=2),(G79=20)),AND((G61=3),(G88=30)),AND((G61=4),(G97=40)),AND((G61=5),(G106=50)),AND((G61=6),(G115=60)),AND((G61=7),(G124=70)),AND((G61=8),(G133=80)),AND((G61=9),(G142=90)),AND((G61=10),(G151=100)))),VLOOKUP((J61-1),SortLookup!$A$13:$B$16,2,0),"")</f>
      </c>
      <c r="I61" s="23" t="str">
        <f>IF(ISNA(VLOOKUP(E61,SortLookup!$A$1:$B$5,2,0))," ",VLOOKUP(E61,SortLookup!$A$1:$B$5,2,0))</f>
        <v> </v>
      </c>
      <c r="J61" s="24" t="str">
        <f>IF(ISNA(VLOOKUP(F61,SortLookup!$A$7:$B$11,2,0))," ",VLOOKUP(F61,SortLookup!$A$7:$B$11,2,0))</f>
        <v> </v>
      </c>
      <c r="K61" s="25">
        <f t="shared" si="37"/>
        <v>0</v>
      </c>
      <c r="L61" s="26">
        <f t="shared" si="38"/>
        <v>0</v>
      </c>
      <c r="M61" s="27">
        <f t="shared" si="39"/>
        <v>0</v>
      </c>
      <c r="N61" s="28">
        <f t="shared" si="40"/>
        <v>0</v>
      </c>
      <c r="O61" s="27">
        <f t="shared" si="41"/>
        <v>0</v>
      </c>
      <c r="P61" s="29"/>
      <c r="Q61" s="30"/>
      <c r="R61" s="30"/>
      <c r="S61" s="30"/>
      <c r="T61" s="30"/>
      <c r="U61" s="30"/>
      <c r="V61" s="30"/>
      <c r="W61" s="31"/>
      <c r="X61" s="31"/>
      <c r="Y61" s="31"/>
      <c r="Z61" s="31"/>
      <c r="AA61" s="32"/>
      <c r="AB61" s="29">
        <f t="shared" si="42"/>
        <v>0</v>
      </c>
      <c r="AC61" s="33">
        <f t="shared" si="43"/>
        <v>0</v>
      </c>
      <c r="AD61" s="31">
        <f t="shared" si="44"/>
        <v>0</v>
      </c>
      <c r="AE61" s="34">
        <f t="shared" si="45"/>
        <v>0</v>
      </c>
      <c r="AF61" s="29"/>
      <c r="AG61" s="30"/>
      <c r="AH61" s="30"/>
      <c r="AI61" s="30"/>
      <c r="AJ61" s="31"/>
      <c r="AK61" s="31"/>
      <c r="AL61" s="31"/>
      <c r="AM61" s="31"/>
      <c r="AN61" s="32"/>
      <c r="AO61" s="29">
        <f t="shared" si="46"/>
        <v>0</v>
      </c>
      <c r="AP61" s="33">
        <f t="shared" si="47"/>
        <v>0</v>
      </c>
      <c r="AQ61" s="31">
        <f t="shared" si="48"/>
        <v>0</v>
      </c>
      <c r="AR61" s="34">
        <f t="shared" si="49"/>
        <v>0</v>
      </c>
      <c r="AS61" s="29"/>
      <c r="AT61" s="30"/>
      <c r="AU61" s="30"/>
      <c r="AV61" s="31"/>
      <c r="AW61" s="31"/>
      <c r="AX61" s="31"/>
      <c r="AY61" s="31"/>
      <c r="AZ61" s="32"/>
      <c r="BA61" s="29">
        <f t="shared" si="50"/>
        <v>0</v>
      </c>
      <c r="BB61" s="33">
        <f t="shared" si="51"/>
        <v>0</v>
      </c>
      <c r="BC61" s="31">
        <f t="shared" si="52"/>
        <v>0</v>
      </c>
      <c r="BD61" s="34">
        <f t="shared" si="53"/>
        <v>0</v>
      </c>
      <c r="BE61" s="29"/>
      <c r="BF61" s="30"/>
      <c r="BG61" s="30"/>
      <c r="BH61" s="31"/>
      <c r="BI61" s="31"/>
      <c r="BJ61" s="31"/>
      <c r="BK61" s="31"/>
      <c r="BL61" s="32"/>
      <c r="BM61" s="29">
        <f t="shared" si="54"/>
        <v>0</v>
      </c>
      <c r="BN61" s="33">
        <f t="shared" si="55"/>
        <v>0</v>
      </c>
      <c r="BO61" s="31">
        <f t="shared" si="56"/>
        <v>0</v>
      </c>
      <c r="BP61" s="34">
        <f t="shared" si="57"/>
        <v>0</v>
      </c>
      <c r="BQ61" s="29"/>
      <c r="BR61" s="30"/>
      <c r="BS61" s="30"/>
      <c r="BT61" s="31"/>
      <c r="BU61" s="31"/>
      <c r="BV61" s="31"/>
      <c r="BW61" s="31"/>
      <c r="BX61" s="32"/>
      <c r="BY61" s="29">
        <f t="shared" si="58"/>
        <v>0</v>
      </c>
      <c r="BZ61" s="33">
        <f t="shared" si="59"/>
        <v>0</v>
      </c>
      <c r="CA61" s="31">
        <f t="shared" si="60"/>
        <v>0</v>
      </c>
      <c r="CB61" s="34">
        <f t="shared" si="61"/>
        <v>0</v>
      </c>
      <c r="CC61" s="29"/>
      <c r="CD61" s="30"/>
      <c r="CE61" s="31"/>
      <c r="CF61" s="31"/>
      <c r="CG61" s="31"/>
      <c r="CH61" s="31"/>
      <c r="CI61" s="32"/>
      <c r="CJ61" s="29">
        <f t="shared" si="62"/>
        <v>0</v>
      </c>
      <c r="CK61" s="33">
        <f t="shared" si="63"/>
        <v>0</v>
      </c>
      <c r="CL61" s="31">
        <f t="shared" si="64"/>
        <v>0</v>
      </c>
      <c r="CM61" s="34">
        <f t="shared" si="65"/>
        <v>0</v>
      </c>
      <c r="CN61" s="29"/>
      <c r="CO61" s="30"/>
      <c r="CP61" s="31"/>
      <c r="CQ61" s="31"/>
      <c r="CR61" s="31"/>
      <c r="CS61" s="31"/>
      <c r="CT61" s="32"/>
      <c r="CU61" s="29">
        <f t="shared" si="66"/>
        <v>0</v>
      </c>
      <c r="CV61" s="33">
        <f t="shared" si="67"/>
        <v>0</v>
      </c>
      <c r="CW61" s="31">
        <f t="shared" si="68"/>
        <v>0</v>
      </c>
      <c r="CX61" s="34">
        <f t="shared" si="69"/>
        <v>0</v>
      </c>
      <c r="CY61" s="29"/>
      <c r="CZ61" s="30"/>
      <c r="DA61" s="31"/>
      <c r="DB61" s="31"/>
      <c r="DC61" s="31"/>
      <c r="DD61" s="31"/>
      <c r="DE61" s="32"/>
      <c r="DF61" s="29">
        <f t="shared" si="70"/>
        <v>0</v>
      </c>
      <c r="DG61" s="33">
        <f t="shared" si="71"/>
        <v>0</v>
      </c>
      <c r="DH61" s="31">
        <f t="shared" si="72"/>
        <v>0</v>
      </c>
      <c r="DI61" s="34">
        <f t="shared" si="73"/>
        <v>0</v>
      </c>
    </row>
    <row r="62" spans="1:113" ht="12.75" customHeight="1" hidden="1">
      <c r="A62" s="18">
        <v>50</v>
      </c>
      <c r="B62" s="19"/>
      <c r="C62" s="19"/>
      <c r="D62" s="20"/>
      <c r="E62" s="20"/>
      <c r="F62" s="21"/>
      <c r="G62" s="22">
        <f t="shared" si="74"/>
      </c>
      <c r="H62" s="22">
        <f>IF(AND(($H$2="Y"),(J62&gt;0),OR(AND((G62=1),(G71=10)),AND((G62=2),(G80=20)),AND((G62=3),(G89=30)),AND((G62=4),(G98=40)),AND((G62=5),(G107=50)),AND((G62=6),(G116=60)),AND((G62=7),(G125=70)),AND((G62=8),(G134=80)),AND((G62=9),(G143=90)),AND((G62=10),(G152=100)))),VLOOKUP((J62-1),SortLookup!$A$13:$B$16,2,0),"")</f>
      </c>
      <c r="I62" s="23" t="str">
        <f>IF(ISNA(VLOOKUP(E62,SortLookup!$A$1:$B$5,2,0))," ",VLOOKUP(E62,SortLookup!$A$1:$B$5,2,0))</f>
        <v> </v>
      </c>
      <c r="J62" s="24" t="str">
        <f>IF(ISNA(VLOOKUP(F62,SortLookup!$A$7:$B$11,2,0))," ",VLOOKUP(F62,SortLookup!$A$7:$B$11,2,0))</f>
        <v> </v>
      </c>
      <c r="K62" s="25">
        <f t="shared" si="37"/>
        <v>0</v>
      </c>
      <c r="L62" s="26">
        <f t="shared" si="38"/>
        <v>0</v>
      </c>
      <c r="M62" s="27">
        <f t="shared" si="39"/>
        <v>0</v>
      </c>
      <c r="N62" s="28">
        <f t="shared" si="40"/>
        <v>0</v>
      </c>
      <c r="O62" s="27">
        <f t="shared" si="41"/>
        <v>0</v>
      </c>
      <c r="P62" s="29"/>
      <c r="Q62" s="30"/>
      <c r="R62" s="30"/>
      <c r="S62" s="30"/>
      <c r="T62" s="30"/>
      <c r="U62" s="30"/>
      <c r="V62" s="30"/>
      <c r="W62" s="31"/>
      <c r="X62" s="31"/>
      <c r="Y62" s="31"/>
      <c r="Z62" s="31"/>
      <c r="AA62" s="32"/>
      <c r="AB62" s="29">
        <f t="shared" si="42"/>
        <v>0</v>
      </c>
      <c r="AC62" s="33">
        <f t="shared" si="43"/>
        <v>0</v>
      </c>
      <c r="AD62" s="31">
        <f t="shared" si="44"/>
        <v>0</v>
      </c>
      <c r="AE62" s="34">
        <f t="shared" si="45"/>
        <v>0</v>
      </c>
      <c r="AF62" s="29"/>
      <c r="AG62" s="30"/>
      <c r="AH62" s="30"/>
      <c r="AI62" s="30"/>
      <c r="AJ62" s="31"/>
      <c r="AK62" s="31"/>
      <c r="AL62" s="31"/>
      <c r="AM62" s="31"/>
      <c r="AN62" s="32"/>
      <c r="AO62" s="29">
        <f t="shared" si="46"/>
        <v>0</v>
      </c>
      <c r="AP62" s="33">
        <f t="shared" si="47"/>
        <v>0</v>
      </c>
      <c r="AQ62" s="31">
        <f t="shared" si="48"/>
        <v>0</v>
      </c>
      <c r="AR62" s="34">
        <f t="shared" si="49"/>
        <v>0</v>
      </c>
      <c r="AS62" s="29"/>
      <c r="AT62" s="30"/>
      <c r="AU62" s="30"/>
      <c r="AV62" s="31"/>
      <c r="AW62" s="31"/>
      <c r="AX62" s="31"/>
      <c r="AY62" s="31"/>
      <c r="AZ62" s="32"/>
      <c r="BA62" s="29">
        <f t="shared" si="50"/>
        <v>0</v>
      </c>
      <c r="BB62" s="33">
        <f t="shared" si="51"/>
        <v>0</v>
      </c>
      <c r="BC62" s="31">
        <f t="shared" si="52"/>
        <v>0</v>
      </c>
      <c r="BD62" s="34">
        <f t="shared" si="53"/>
        <v>0</v>
      </c>
      <c r="BE62" s="29"/>
      <c r="BF62" s="30"/>
      <c r="BG62" s="30"/>
      <c r="BH62" s="31"/>
      <c r="BI62" s="31"/>
      <c r="BJ62" s="31"/>
      <c r="BK62" s="31"/>
      <c r="BL62" s="32"/>
      <c r="BM62" s="29">
        <f t="shared" si="54"/>
        <v>0</v>
      </c>
      <c r="BN62" s="33">
        <f t="shared" si="55"/>
        <v>0</v>
      </c>
      <c r="BO62" s="31">
        <f t="shared" si="56"/>
        <v>0</v>
      </c>
      <c r="BP62" s="34">
        <f t="shared" si="57"/>
        <v>0</v>
      </c>
      <c r="BQ62" s="29"/>
      <c r="BR62" s="30"/>
      <c r="BS62" s="30"/>
      <c r="BT62" s="31"/>
      <c r="BU62" s="31"/>
      <c r="BV62" s="31"/>
      <c r="BW62" s="31"/>
      <c r="BX62" s="32"/>
      <c r="BY62" s="29">
        <f t="shared" si="58"/>
        <v>0</v>
      </c>
      <c r="BZ62" s="33">
        <f t="shared" si="59"/>
        <v>0</v>
      </c>
      <c r="CA62" s="31">
        <f t="shared" si="60"/>
        <v>0</v>
      </c>
      <c r="CB62" s="34">
        <f t="shared" si="61"/>
        <v>0</v>
      </c>
      <c r="CC62" s="29"/>
      <c r="CD62" s="30"/>
      <c r="CE62" s="31"/>
      <c r="CF62" s="31"/>
      <c r="CG62" s="31"/>
      <c r="CH62" s="31"/>
      <c r="CI62" s="32"/>
      <c r="CJ62" s="29">
        <f t="shared" si="62"/>
        <v>0</v>
      </c>
      <c r="CK62" s="33">
        <f t="shared" si="63"/>
        <v>0</v>
      </c>
      <c r="CL62" s="31">
        <f t="shared" si="64"/>
        <v>0</v>
      </c>
      <c r="CM62" s="34">
        <f t="shared" si="65"/>
        <v>0</v>
      </c>
      <c r="CN62" s="29"/>
      <c r="CO62" s="30"/>
      <c r="CP62" s="31"/>
      <c r="CQ62" s="31"/>
      <c r="CR62" s="31"/>
      <c r="CS62" s="31"/>
      <c r="CT62" s="32"/>
      <c r="CU62" s="29">
        <f t="shared" si="66"/>
        <v>0</v>
      </c>
      <c r="CV62" s="33">
        <f t="shared" si="67"/>
        <v>0</v>
      </c>
      <c r="CW62" s="31">
        <f t="shared" si="68"/>
        <v>0</v>
      </c>
      <c r="CX62" s="34">
        <f t="shared" si="69"/>
        <v>0</v>
      </c>
      <c r="CY62" s="29"/>
      <c r="CZ62" s="30"/>
      <c r="DA62" s="31"/>
      <c r="DB62" s="31"/>
      <c r="DC62" s="31"/>
      <c r="DD62" s="31"/>
      <c r="DE62" s="32"/>
      <c r="DF62" s="29">
        <f t="shared" si="70"/>
        <v>0</v>
      </c>
      <c r="DG62" s="33">
        <f t="shared" si="71"/>
        <v>0</v>
      </c>
      <c r="DH62" s="31">
        <f t="shared" si="72"/>
        <v>0</v>
      </c>
      <c r="DI62" s="34">
        <f t="shared" si="73"/>
        <v>0</v>
      </c>
    </row>
  </sheetData>
  <sheetProtection sheet="1" objects="1" scenarios="1"/>
  <mergeCells count="11">
    <mergeCell ref="A1:F1"/>
    <mergeCell ref="I1:J1"/>
    <mergeCell ref="K1:O1"/>
    <mergeCell ref="P1:AE1"/>
    <mergeCell ref="CC1:CM1"/>
    <mergeCell ref="CN1:CX1"/>
    <mergeCell ref="CY1:DI1"/>
    <mergeCell ref="AF1:AR1"/>
    <mergeCell ref="AS1:BD1"/>
    <mergeCell ref="BE1:BP1"/>
    <mergeCell ref="BQ1:CB1"/>
  </mergeCells>
  <printOptions horizontalCentered="1" verticalCentered="1"/>
  <pageMargins left="0" right="0" top="1" bottom="1" header="0.5" footer="0.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4.8515625" style="0" customWidth="1"/>
    <col min="3" max="3" width="119.7109375" style="0" customWidth="1"/>
    <col min="4" max="6" width="9.140625" style="0" customWidth="1"/>
  </cols>
  <sheetData>
    <row r="1" spans="1:3" ht="12.75" customHeight="1">
      <c r="A1" s="35" t="s">
        <v>54</v>
      </c>
      <c r="B1" s="36">
        <v>0</v>
      </c>
      <c r="C1" s="37" t="s">
        <v>100</v>
      </c>
    </row>
    <row r="2" spans="1:3" ht="12.75" customHeight="1">
      <c r="A2" s="35" t="s">
        <v>84</v>
      </c>
      <c r="B2" s="36">
        <v>1</v>
      </c>
      <c r="C2" s="38" t="s">
        <v>25</v>
      </c>
    </row>
    <row r="3" spans="1:3" ht="12.75" customHeight="1">
      <c r="A3" s="35" t="s">
        <v>36</v>
      </c>
      <c r="B3" s="36">
        <v>2</v>
      </c>
      <c r="C3" s="38" t="s">
        <v>38</v>
      </c>
    </row>
    <row r="4" spans="1:3" ht="12.75" customHeight="1">
      <c r="A4" s="35" t="s">
        <v>81</v>
      </c>
      <c r="B4" s="36">
        <v>3</v>
      </c>
      <c r="C4" s="38" t="s">
        <v>86</v>
      </c>
    </row>
    <row r="5" spans="1:3" ht="12.75" customHeight="1">
      <c r="A5" s="35" t="s">
        <v>56</v>
      </c>
      <c r="B5" s="36">
        <v>4</v>
      </c>
      <c r="C5" s="38" t="s">
        <v>61</v>
      </c>
    </row>
    <row r="7" spans="1:3" ht="12.75" customHeight="1">
      <c r="A7" s="35" t="s">
        <v>8</v>
      </c>
      <c r="B7" s="36">
        <v>0</v>
      </c>
      <c r="C7" s="38" t="s">
        <v>17</v>
      </c>
    </row>
    <row r="8" spans="1:2" ht="12.75" customHeight="1">
      <c r="A8" s="35" t="s">
        <v>13</v>
      </c>
      <c r="B8" s="36">
        <v>1</v>
      </c>
    </row>
    <row r="9" spans="1:2" ht="12.75" customHeight="1">
      <c r="A9" s="35" t="s">
        <v>94</v>
      </c>
      <c r="B9" s="36">
        <v>2</v>
      </c>
    </row>
    <row r="10" spans="1:2" ht="12.75" customHeight="1">
      <c r="A10" s="35" t="s">
        <v>12</v>
      </c>
      <c r="B10" s="36">
        <v>3</v>
      </c>
    </row>
    <row r="11" spans="1:2" ht="12.75" customHeight="1">
      <c r="A11" s="35" t="s">
        <v>23</v>
      </c>
      <c r="B11" s="36">
        <v>4</v>
      </c>
    </row>
    <row r="13" spans="1:3" ht="12.75" customHeight="1">
      <c r="A13" s="39">
        <v>0</v>
      </c>
      <c r="B13" s="35" t="s">
        <v>8</v>
      </c>
      <c r="C13" s="38" t="s">
        <v>75</v>
      </c>
    </row>
    <row r="14" spans="1:2" ht="12.75" customHeight="1">
      <c r="A14" s="39">
        <v>1</v>
      </c>
      <c r="B14" s="35" t="s">
        <v>13</v>
      </c>
    </row>
    <row r="15" spans="1:2" ht="12.75" customHeight="1">
      <c r="A15" s="39">
        <v>2</v>
      </c>
      <c r="B15" s="35" t="s">
        <v>94</v>
      </c>
    </row>
    <row r="16" spans="1:2" ht="12.75" customHeight="1">
      <c r="A16" s="39">
        <v>3</v>
      </c>
      <c r="B16" s="35" t="s">
        <v>12</v>
      </c>
    </row>
    <row r="17" spans="1:3" ht="12.75" customHeight="1">
      <c r="A17" s="39">
        <v>4</v>
      </c>
      <c r="B17" s="38"/>
      <c r="C17" s="38" t="s">
        <v>71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33.00390625" style="0" customWidth="1"/>
    <col min="2" max="6" width="9.140625" style="0" customWidth="1"/>
  </cols>
  <sheetData>
    <row r="1" ht="12.75">
      <c r="A1" s="40" t="s">
        <v>91</v>
      </c>
    </row>
    <row r="4" ht="12.75">
      <c r="A4" s="40" t="s">
        <v>66</v>
      </c>
    </row>
    <row r="5" ht="12.75">
      <c r="A5" s="41" t="s">
        <v>33</v>
      </c>
    </row>
    <row r="7" ht="12.75">
      <c r="A7" s="41" t="s">
        <v>3</v>
      </c>
    </row>
    <row r="8" ht="12.75">
      <c r="A8" s="41" t="s">
        <v>58</v>
      </c>
    </row>
    <row r="9" ht="12.75">
      <c r="A9" s="41" t="s">
        <v>35</v>
      </c>
    </row>
    <row r="10" ht="12.75">
      <c r="A10" s="41" t="s">
        <v>99</v>
      </c>
    </row>
    <row r="11" ht="12.75">
      <c r="A11" s="41" t="s">
        <v>46</v>
      </c>
    </row>
    <row r="12" ht="12.75">
      <c r="A12" s="41" t="s">
        <v>50</v>
      </c>
    </row>
    <row r="13" ht="12.75">
      <c r="A13" s="41" t="s">
        <v>59</v>
      </c>
    </row>
    <row r="14" ht="12.75">
      <c r="A14" s="41" t="s">
        <v>11</v>
      </c>
    </row>
    <row r="16" ht="25.5">
      <c r="A16" s="41" t="s">
        <v>22</v>
      </c>
    </row>
    <row r="19" ht="25.5">
      <c r="A19" s="40" t="s">
        <v>4</v>
      </c>
    </row>
    <row r="22" ht="12.75">
      <c r="A22" s="40" t="s">
        <v>79</v>
      </c>
    </row>
    <row r="23" ht="12.75">
      <c r="A23" s="41" t="s">
        <v>3</v>
      </c>
    </row>
    <row r="24" ht="12.75">
      <c r="A24" s="41" t="s">
        <v>104</v>
      </c>
    </row>
    <row r="25" ht="12.75">
      <c r="A25" s="41" t="s">
        <v>51</v>
      </c>
    </row>
    <row r="26" ht="12.75">
      <c r="A26" s="41" t="s">
        <v>60</v>
      </c>
    </row>
    <row r="27" ht="12.75">
      <c r="A27" s="41" t="s">
        <v>70</v>
      </c>
    </row>
    <row r="28" ht="12.75">
      <c r="A28" s="41" t="s">
        <v>85</v>
      </c>
    </row>
    <row r="29" ht="12.75">
      <c r="A29" s="41" t="s">
        <v>7</v>
      </c>
    </row>
    <row r="30" ht="12.75">
      <c r="A30" s="41" t="s">
        <v>47</v>
      </c>
    </row>
    <row r="31" ht="12.75">
      <c r="A31" s="41" t="s">
        <v>6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P. O'Donnell</cp:lastModifiedBy>
  <cp:lastPrinted>2011-03-26T20:23:15Z</cp:lastPrinted>
  <dcterms:created xsi:type="dcterms:W3CDTF">2011-03-19T00:51:32Z</dcterms:created>
  <dcterms:modified xsi:type="dcterms:W3CDTF">2011-03-26T20:23:22Z</dcterms:modified>
  <cp:category/>
  <cp:version/>
  <cp:contentType/>
  <cp:contentStatus/>
</cp:coreProperties>
</file>