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92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'Scoresheet'!$A$1:$DI$64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<sst xmlns="http://schemas.openxmlformats.org/spreadsheetml/2006/main" count="259" uniqueCount="114">
  <si>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</si>
  <si>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</si>
  <si>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</si>
  <si>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</si>
  <si>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</si>
  <si>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</si>
  <si>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</si>
  <si>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</si>
  <si>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</si>
  <si>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</si>
  <si>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</si>
  <si>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</si>
  <si>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</si>
  <si>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</si>
  <si>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</si>
  <si>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</si>
  <si>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</si>
  <si>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</si>
  <si>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</si>
  <si>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</si>
  <si>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</si>
  <si>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</si>
  <si>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</si>
  <si>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</si>
  <si>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</si>
  <si>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</si>
  <si>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</si>
  <si>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</si>
  <si>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</si>
  <si>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</si>
  <si>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</si>
  <si>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</si>
  <si>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</si>
  <si>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</si>
  <si>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</si>
  <si>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</si>
  <si>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</si>
  <si>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</si>
  <si>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</si>
  <si>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</si>
  <si>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</si>
  <si>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</si>
  <si>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</si>
  <si>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</si>
  <si>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</si>
  <si>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</si>
  <si>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</si>
  <si>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</si>
  <si>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</si>
  <si>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</si>
  <si>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</si>
  <si>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</si>
  <si>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</si>
  <si>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</si>
  <si>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</si>
  <si>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</si>
  <si>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</si>
  <si>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</si>
  <si>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</si>
  <si>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</si>
  <si>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</si>
  <si>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</si>
  <si>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</si>
  <si>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</si>
  <si>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</si>
  <si>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</si>
  <si>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</si>
  <si>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</si>
  <si>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</si>
  <si>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</si>
  <si>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</si>
  <si>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</si>
  <si>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</si>
  <si>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</si>
  <si>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</si>
  <si>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</si>
  <si>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</si>
  <si>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</si>
  <si>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</si>
  <si>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</si>
  <si>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</si>
  <si>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</si>
  <si>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</si>
  <si>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</si>
  <si>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Wehler, Bruce</t>
  </si>
  <si>
    <t>Gnan, Bob</t>
  </si>
  <si>
    <t>UN</t>
  </si>
  <si>
    <t>Wortman, Joe</t>
  </si>
  <si>
    <t>Johnson, Greg</t>
  </si>
  <si>
    <t>Steele, Wayne</t>
  </si>
  <si>
    <t>Brecht, Rick</t>
  </si>
  <si>
    <t>Jovenitti, Christine</t>
  </si>
  <si>
    <t>Hickey, Jim</t>
  </si>
  <si>
    <t>Rogan, Bob (FTDR)</t>
  </si>
  <si>
    <t>Smith, Larry</t>
  </si>
  <si>
    <t>Porco, Keith</t>
  </si>
  <si>
    <t>Dinger, Bob</t>
  </si>
  <si>
    <t>Villella, Gene</t>
  </si>
  <si>
    <t>Decker, Frankie</t>
  </si>
  <si>
    <t>Newell, Mike</t>
  </si>
  <si>
    <t>Ferranto, Carmen</t>
  </si>
  <si>
    <t>Styche, Tom</t>
  </si>
  <si>
    <t>Hanes, Terry</t>
  </si>
  <si>
    <t>Thompson, Dave</t>
  </si>
  <si>
    <t>Thompson, Gary</t>
  </si>
  <si>
    <t>Williams, Jerry</t>
  </si>
  <si>
    <t>Decker, Rodger</t>
  </si>
  <si>
    <t>Shaffer, Bob</t>
  </si>
  <si>
    <t>Woods, Dave</t>
  </si>
  <si>
    <t>Duttry, Darrell</t>
  </si>
  <si>
    <t>Novak, Ed</t>
  </si>
  <si>
    <t>Day, Paul</t>
  </si>
  <si>
    <t>Ginther, Adam</t>
  </si>
  <si>
    <t>Shaffer, Jared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</si>
</sst>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165" fontId="0" fillId="0" borderId="18" xfId="0" applyNumberForma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33" borderId="20" xfId="0" applyNumberFormat="1" applyFont="1" applyFill="1" applyBorder="1" applyAlignment="1" applyProtection="1">
      <alignment horizontal="center" wrapText="1"/>
      <protection/>
    </xf>
    <xf numFmtId="49" fontId="6" fillId="33" borderId="21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49" fontId="2" fillId="33" borderId="22" xfId="0" applyNumberFormat="1" applyFont="1" applyFill="1" applyBorder="1" applyAlignment="1" applyProtection="1">
      <alignment horizontal="center" wrapText="1"/>
      <protection/>
    </xf>
    <xf numFmtId="49" fontId="2" fillId="33" borderId="23" xfId="0" applyNumberFormat="1" applyFont="1" applyFill="1" applyBorder="1" applyAlignment="1" applyProtection="1">
      <alignment horizontal="center" wrapText="1"/>
      <protection/>
    </xf>
    <xf numFmtId="49" fontId="2" fillId="33" borderId="24" xfId="0" applyNumberFormat="1" applyFont="1" applyFill="1" applyBorder="1" applyAlignment="1" applyProtection="1">
      <alignment horizontal="center" wrapText="1"/>
      <protection/>
    </xf>
    <xf numFmtId="49" fontId="6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7" xfId="0" applyNumberFormat="1" applyFont="1" applyFill="1" applyBorder="1" applyAlignment="1" applyProtection="1">
      <alignment horizontal="center" vertical="center" textRotation="180"/>
      <protection/>
    </xf>
    <xf numFmtId="49" fontId="6" fillId="33" borderId="24" xfId="0" applyNumberFormat="1" applyFont="1" applyFill="1" applyBorder="1" applyAlignment="1" applyProtection="1">
      <alignment horizontal="center" vertical="center" textRotation="180"/>
      <protection/>
    </xf>
    <xf numFmtId="49" fontId="2" fillId="33" borderId="28" xfId="0" applyNumberFormat="1" applyFont="1" applyFill="1" applyBorder="1" applyAlignment="1" applyProtection="1">
      <alignment horizontal="center" wrapText="1"/>
      <protection/>
    </xf>
    <xf numFmtId="49" fontId="2" fillId="33" borderId="29" xfId="0" applyNumberFormat="1" applyFont="1" applyFill="1" applyBorder="1" applyAlignment="1" applyProtection="1">
      <alignment horizontal="center" wrapText="1"/>
      <protection/>
    </xf>
    <xf numFmtId="49" fontId="2" fillId="33" borderId="30" xfId="0" applyNumberFormat="1" applyFont="1" applyFill="1" applyBorder="1" applyAlignment="1" applyProtection="1">
      <alignment horizontal="center" wrapText="1"/>
      <protection/>
    </xf>
    <xf numFmtId="49" fontId="2" fillId="33" borderId="31" xfId="0" applyNumberFormat="1" applyFont="1" applyFill="1" applyBorder="1" applyAlignment="1" applyProtection="1">
      <alignment horizontal="center" wrapText="1"/>
      <protection/>
    </xf>
    <xf numFmtId="49" fontId="2" fillId="33" borderId="32" xfId="0" applyNumberFormat="1" applyFont="1" applyFill="1" applyBorder="1" applyAlignment="1" applyProtection="1">
      <alignment horizontal="center" wrapText="1"/>
      <protection/>
    </xf>
    <xf numFmtId="49" fontId="2" fillId="33" borderId="27" xfId="0" applyNumberFormat="1" applyFont="1" applyFill="1" applyBorder="1" applyAlignment="1" applyProtection="1">
      <alignment horizontal="center" wrapText="1"/>
      <protection/>
    </xf>
    <xf numFmtId="0" fontId="0" fillId="34" borderId="15" xfId="0" applyFill="1" applyBorder="1" applyAlignment="1" applyProtection="1">
      <alignment horizontal="center" vertical="center"/>
      <protection/>
    </xf>
    <xf numFmtId="49" fontId="0" fillId="34" borderId="0" xfId="0" applyNumberFormat="1" applyFill="1" applyBorder="1" applyAlignment="1" applyProtection="1">
      <alignment horizontal="left" vertic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49" fontId="0" fillId="34" borderId="13" xfId="0" applyNumberFormat="1" applyFill="1" applyBorder="1" applyAlignment="1" applyProtection="1">
      <alignment horizontal="center" vertical="center"/>
      <protection locked="0"/>
    </xf>
    <xf numFmtId="1" fontId="1" fillId="34" borderId="14" xfId="0" applyNumberFormat="1" applyFont="1" applyFill="1" applyBorder="1" applyAlignment="1" applyProtection="1">
      <alignment horizontal="center" vertical="center"/>
      <protection/>
    </xf>
    <xf numFmtId="1" fontId="1" fillId="34" borderId="12" xfId="0" applyNumberFormat="1" applyFont="1" applyFill="1" applyBorder="1" applyAlignment="1" applyProtection="1">
      <alignment horizontal="center" vertical="center"/>
      <protection/>
    </xf>
    <xf numFmtId="1" fontId="5" fillId="34" borderId="11" xfId="0" applyNumberFormat="1" applyFont="1" applyFill="1" applyBorder="1" applyAlignment="1" applyProtection="1">
      <alignment horizontal="center" vertical="center"/>
      <protection/>
    </xf>
    <xf numFmtId="1" fontId="5" fillId="34" borderId="13" xfId="0" applyNumberFormat="1" applyFont="1" applyFill="1" applyBorder="1" applyAlignment="1" applyProtection="1">
      <alignment horizontal="center" vertical="center"/>
      <protection/>
    </xf>
    <xf numFmtId="2" fontId="2" fillId="34" borderId="16" xfId="0" applyNumberFormat="1" applyFont="1" applyFill="1" applyBorder="1" applyAlignment="1" applyProtection="1">
      <alignment horizontal="right" vertical="center"/>
      <protection/>
    </xf>
    <xf numFmtId="2" fontId="0" fillId="34" borderId="17" xfId="0" applyNumberFormat="1" applyFill="1" applyBorder="1" applyAlignment="1" applyProtection="1">
      <alignment horizontal="right" vertical="center"/>
      <protection/>
    </xf>
    <xf numFmtId="1" fontId="0" fillId="34" borderId="12" xfId="0" applyNumberFormat="1" applyFill="1" applyBorder="1" applyAlignment="1" applyProtection="1">
      <alignment horizontal="right" vertical="center"/>
      <protection/>
    </xf>
    <xf numFmtId="165" fontId="0" fillId="34" borderId="18" xfId="0" applyNumberFormat="1" applyFill="1" applyBorder="1" applyAlignment="1" applyProtection="1">
      <alignment horizontal="right" vertical="center"/>
      <protection/>
    </xf>
    <xf numFmtId="1" fontId="0" fillId="34" borderId="19" xfId="0" applyNumberFormat="1" applyFill="1" applyBorder="1" applyAlignment="1" applyProtection="1">
      <alignment horizontal="right" vertical="center"/>
      <protection/>
    </xf>
    <xf numFmtId="2" fontId="0" fillId="34" borderId="15" xfId="0" applyNumberFormat="1" applyFill="1" applyBorder="1" applyAlignment="1" applyProtection="1">
      <alignment horizontal="right" vertical="center"/>
      <protection locked="0"/>
    </xf>
    <xf numFmtId="2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10" xfId="0" applyNumberFormat="1" applyFill="1" applyBorder="1" applyAlignment="1" applyProtection="1">
      <alignment horizontal="right" vertical="center"/>
      <protection locked="0"/>
    </xf>
    <xf numFmtId="2" fontId="0" fillId="34" borderId="11" xfId="0" applyNumberFormat="1" applyFill="1" applyBorder="1" applyAlignment="1" applyProtection="1">
      <alignment horizontal="right" vertical="center"/>
      <protection/>
    </xf>
    <xf numFmtId="165" fontId="0" fillId="34" borderId="0" xfId="0" applyNumberFormat="1" applyFill="1" applyBorder="1" applyAlignment="1" applyProtection="1">
      <alignment horizontal="right" vertical="center"/>
      <protection/>
    </xf>
    <xf numFmtId="1" fontId="0" fillId="34" borderId="0" xfId="0" applyNumberFormat="1" applyFill="1" applyBorder="1" applyAlignment="1" applyProtection="1">
      <alignment horizontal="right" vertical="center"/>
      <protection/>
    </xf>
    <xf numFmtId="2" fontId="2" fillId="34" borderId="13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/>
    </xf>
    <xf numFmtId="0" fontId="0" fillId="35" borderId="15" xfId="0" applyFill="1" applyBorder="1" applyAlignment="1" applyProtection="1">
      <alignment horizontal="center" vertical="center"/>
      <protection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center" vertical="center"/>
      <protection locked="0"/>
    </xf>
    <xf numFmtId="49" fontId="0" fillId="35" borderId="13" xfId="0" applyNumberFormat="1" applyFill="1" applyBorder="1" applyAlignment="1" applyProtection="1">
      <alignment horizontal="center" vertical="center"/>
      <protection locked="0"/>
    </xf>
    <xf numFmtId="1" fontId="1" fillId="35" borderId="14" xfId="0" applyNumberFormat="1" applyFont="1" applyFill="1" applyBorder="1" applyAlignment="1" applyProtection="1">
      <alignment horizontal="center" vertical="center"/>
      <protection/>
    </xf>
    <xf numFmtId="1" fontId="1" fillId="35" borderId="12" xfId="0" applyNumberFormat="1" applyFont="1" applyFill="1" applyBorder="1" applyAlignment="1" applyProtection="1">
      <alignment horizontal="center" vertical="center"/>
      <protection/>
    </xf>
    <xf numFmtId="1" fontId="5" fillId="35" borderId="11" xfId="0" applyNumberFormat="1" applyFont="1" applyFill="1" applyBorder="1" applyAlignment="1" applyProtection="1">
      <alignment horizontal="center" vertical="center"/>
      <protection/>
    </xf>
    <xf numFmtId="1" fontId="5" fillId="35" borderId="13" xfId="0" applyNumberFormat="1" applyFont="1" applyFill="1" applyBorder="1" applyAlignment="1" applyProtection="1">
      <alignment horizontal="center" vertical="center"/>
      <protection/>
    </xf>
    <xf numFmtId="2" fontId="2" fillId="35" borderId="16" xfId="0" applyNumberFormat="1" applyFont="1" applyFill="1" applyBorder="1" applyAlignment="1" applyProtection="1">
      <alignment horizontal="right" vertical="center"/>
      <protection/>
    </xf>
    <xf numFmtId="2" fontId="0" fillId="35" borderId="17" xfId="0" applyNumberFormat="1" applyFill="1" applyBorder="1" applyAlignment="1" applyProtection="1">
      <alignment horizontal="right" vertical="center"/>
      <protection/>
    </xf>
    <xf numFmtId="1" fontId="0" fillId="35" borderId="12" xfId="0" applyNumberFormat="1" applyFill="1" applyBorder="1" applyAlignment="1" applyProtection="1">
      <alignment horizontal="right" vertical="center"/>
      <protection/>
    </xf>
    <xf numFmtId="165" fontId="0" fillId="35" borderId="18" xfId="0" applyNumberFormat="1" applyFill="1" applyBorder="1" applyAlignment="1" applyProtection="1">
      <alignment horizontal="right" vertical="center"/>
      <protection/>
    </xf>
    <xf numFmtId="1" fontId="0" fillId="35" borderId="19" xfId="0" applyNumberFormat="1" applyFill="1" applyBorder="1" applyAlignment="1" applyProtection="1">
      <alignment horizontal="right" vertical="center"/>
      <protection/>
    </xf>
    <xf numFmtId="2" fontId="0" fillId="35" borderId="15" xfId="0" applyNumberFormat="1" applyFill="1" applyBorder="1" applyAlignment="1" applyProtection="1">
      <alignment horizontal="right" vertical="center"/>
      <protection locked="0"/>
    </xf>
    <xf numFmtId="2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10" xfId="0" applyNumberFormat="1" applyFill="1" applyBorder="1" applyAlignment="1" applyProtection="1">
      <alignment horizontal="right" vertical="center"/>
      <protection locked="0"/>
    </xf>
    <xf numFmtId="2" fontId="0" fillId="35" borderId="11" xfId="0" applyNumberFormat="1" applyFill="1" applyBorder="1" applyAlignment="1" applyProtection="1">
      <alignment horizontal="right" vertical="center"/>
      <protection/>
    </xf>
    <xf numFmtId="165" fontId="0" fillId="35" borderId="0" xfId="0" applyNumberFormat="1" applyFill="1" applyBorder="1" applyAlignment="1" applyProtection="1">
      <alignment horizontal="right" vertical="center"/>
      <protection/>
    </xf>
    <xf numFmtId="1" fontId="0" fillId="35" borderId="0" xfId="0" applyNumberFormat="1" applyFill="1" applyBorder="1" applyAlignment="1" applyProtection="1">
      <alignment horizontal="right" vertical="center"/>
      <protection/>
    </xf>
    <xf numFmtId="2" fontId="2" fillId="35" borderId="13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Alignment="1">
      <alignment/>
    </xf>
    <xf numFmtId="0" fontId="7" fillId="35" borderId="15" xfId="0" applyFont="1" applyFill="1" applyBorder="1" applyAlignment="1" applyProtection="1">
      <alignment horizontal="center" vertical="center"/>
      <protection/>
    </xf>
    <xf numFmtId="49" fontId="7" fillId="35" borderId="0" xfId="0" applyNumberFormat="1" applyFont="1" applyFill="1" applyBorder="1" applyAlignment="1" applyProtection="1">
      <alignment horizontal="left" vertical="center"/>
      <protection locked="0"/>
    </xf>
    <xf numFmtId="49" fontId="7" fillId="35" borderId="0" xfId="0" applyNumberFormat="1" applyFont="1" applyFill="1" applyBorder="1" applyAlignment="1" applyProtection="1">
      <alignment horizontal="center" vertical="center"/>
      <protection locked="0"/>
    </xf>
    <xf numFmtId="49" fontId="7" fillId="35" borderId="13" xfId="0" applyNumberFormat="1" applyFont="1" applyFill="1" applyBorder="1" applyAlignment="1" applyProtection="1">
      <alignment horizontal="center" vertical="center"/>
      <protection locked="0"/>
    </xf>
    <xf numFmtId="1" fontId="8" fillId="35" borderId="14" xfId="0" applyNumberFormat="1" applyFont="1" applyFill="1" applyBorder="1" applyAlignment="1" applyProtection="1">
      <alignment horizontal="center" vertical="center"/>
      <protection/>
    </xf>
    <xf numFmtId="1" fontId="8" fillId="35" borderId="12" xfId="0" applyNumberFormat="1" applyFont="1" applyFill="1" applyBorder="1" applyAlignment="1" applyProtection="1">
      <alignment horizontal="center" vertical="center"/>
      <protection/>
    </xf>
    <xf numFmtId="1" fontId="8" fillId="35" borderId="11" xfId="0" applyNumberFormat="1" applyFont="1" applyFill="1" applyBorder="1" applyAlignment="1" applyProtection="1">
      <alignment horizontal="center" vertical="center"/>
      <protection/>
    </xf>
    <xf numFmtId="1" fontId="8" fillId="35" borderId="13" xfId="0" applyNumberFormat="1" applyFont="1" applyFill="1" applyBorder="1" applyAlignment="1" applyProtection="1">
      <alignment horizontal="center" vertical="center"/>
      <protection/>
    </xf>
    <xf numFmtId="2" fontId="9" fillId="35" borderId="16" xfId="0" applyNumberFormat="1" applyFont="1" applyFill="1" applyBorder="1" applyAlignment="1" applyProtection="1">
      <alignment horizontal="right" vertical="center"/>
      <protection/>
    </xf>
    <xf numFmtId="2" fontId="7" fillId="35" borderId="17" xfId="0" applyNumberFormat="1" applyFont="1" applyFill="1" applyBorder="1" applyAlignment="1" applyProtection="1">
      <alignment horizontal="right" vertical="center"/>
      <protection/>
    </xf>
    <xf numFmtId="1" fontId="7" fillId="35" borderId="12" xfId="0" applyNumberFormat="1" applyFont="1" applyFill="1" applyBorder="1" applyAlignment="1" applyProtection="1">
      <alignment horizontal="right" vertical="center"/>
      <protection/>
    </xf>
    <xf numFmtId="165" fontId="7" fillId="35" borderId="18" xfId="0" applyNumberFormat="1" applyFont="1" applyFill="1" applyBorder="1" applyAlignment="1" applyProtection="1">
      <alignment horizontal="right" vertical="center"/>
      <protection/>
    </xf>
    <xf numFmtId="1" fontId="7" fillId="35" borderId="19" xfId="0" applyNumberFormat="1" applyFont="1" applyFill="1" applyBorder="1" applyAlignment="1" applyProtection="1">
      <alignment horizontal="right" vertical="center"/>
      <protection/>
    </xf>
    <xf numFmtId="2" fontId="7" fillId="35" borderId="15" xfId="0" applyNumberFormat="1" applyFont="1" applyFill="1" applyBorder="1" applyAlignment="1" applyProtection="1">
      <alignment horizontal="right" vertical="center"/>
      <protection locked="0"/>
    </xf>
    <xf numFmtId="2" fontId="7" fillId="35" borderId="0" xfId="0" applyNumberFormat="1" applyFont="1" applyFill="1" applyBorder="1" applyAlignment="1" applyProtection="1">
      <alignment horizontal="right" vertical="center"/>
      <protection locked="0"/>
    </xf>
    <xf numFmtId="1" fontId="7" fillId="35" borderId="0" xfId="0" applyNumberFormat="1" applyFont="1" applyFill="1" applyBorder="1" applyAlignment="1" applyProtection="1">
      <alignment horizontal="right" vertical="center"/>
      <protection locked="0"/>
    </xf>
    <xf numFmtId="1" fontId="7" fillId="35" borderId="10" xfId="0" applyNumberFormat="1" applyFont="1" applyFill="1" applyBorder="1" applyAlignment="1" applyProtection="1">
      <alignment horizontal="right" vertical="center"/>
      <protection locked="0"/>
    </xf>
    <xf numFmtId="2" fontId="7" fillId="35" borderId="11" xfId="0" applyNumberFormat="1" applyFont="1" applyFill="1" applyBorder="1" applyAlignment="1" applyProtection="1">
      <alignment horizontal="right" vertical="center"/>
      <protection/>
    </xf>
    <xf numFmtId="165" fontId="7" fillId="35" borderId="0" xfId="0" applyNumberFormat="1" applyFont="1" applyFill="1" applyBorder="1" applyAlignment="1" applyProtection="1">
      <alignment horizontal="right" vertical="center"/>
      <protection/>
    </xf>
    <xf numFmtId="1" fontId="7" fillId="35" borderId="0" xfId="0" applyNumberFormat="1" applyFont="1" applyFill="1" applyBorder="1" applyAlignment="1" applyProtection="1">
      <alignment horizontal="right" vertical="center"/>
      <protection/>
    </xf>
    <xf numFmtId="2" fontId="9" fillId="35" borderId="13" xfId="0" applyNumberFormat="1" applyFont="1" applyFill="1" applyBorder="1" applyAlignment="1" applyProtection="1">
      <alignment horizontal="right" vertical="center"/>
      <protection/>
    </xf>
    <xf numFmtId="0" fontId="7" fillId="35" borderId="0" xfId="0" applyFont="1" applyFill="1" applyAlignment="1">
      <alignment/>
    </xf>
    <xf numFmtId="0" fontId="0" fillId="36" borderId="15" xfId="0" applyFill="1" applyBorder="1" applyAlignment="1" applyProtection="1">
      <alignment horizontal="center" vertical="center"/>
      <protection/>
    </xf>
    <xf numFmtId="49" fontId="0" fillId="36" borderId="0" xfId="0" applyNumberFormat="1" applyFill="1" applyBorder="1" applyAlignment="1" applyProtection="1">
      <alignment horizontal="left" vertical="center"/>
      <protection locked="0"/>
    </xf>
    <xf numFmtId="49" fontId="0" fillId="36" borderId="0" xfId="0" applyNumberFormat="1" applyFill="1" applyBorder="1" applyAlignment="1" applyProtection="1">
      <alignment horizontal="center" vertical="center"/>
      <protection locked="0"/>
    </xf>
    <xf numFmtId="49" fontId="0" fillId="36" borderId="13" xfId="0" applyNumberFormat="1" applyFill="1" applyBorder="1" applyAlignment="1" applyProtection="1">
      <alignment horizontal="center" vertical="center"/>
      <protection locked="0"/>
    </xf>
    <xf numFmtId="1" fontId="1" fillId="36" borderId="14" xfId="0" applyNumberFormat="1" applyFont="1" applyFill="1" applyBorder="1" applyAlignment="1" applyProtection="1">
      <alignment horizontal="center" vertical="center"/>
      <protection/>
    </xf>
    <xf numFmtId="1" fontId="1" fillId="36" borderId="12" xfId="0" applyNumberFormat="1" applyFont="1" applyFill="1" applyBorder="1" applyAlignment="1" applyProtection="1">
      <alignment horizontal="center" vertical="center"/>
      <protection/>
    </xf>
    <xf numFmtId="1" fontId="5" fillId="36" borderId="11" xfId="0" applyNumberFormat="1" applyFont="1" applyFill="1" applyBorder="1" applyAlignment="1" applyProtection="1">
      <alignment horizontal="center" vertical="center"/>
      <protection/>
    </xf>
    <xf numFmtId="1" fontId="5" fillId="36" borderId="13" xfId="0" applyNumberFormat="1" applyFont="1" applyFill="1" applyBorder="1" applyAlignment="1" applyProtection="1">
      <alignment horizontal="center" vertical="center"/>
      <protection/>
    </xf>
    <xf numFmtId="2" fontId="2" fillId="36" borderId="16" xfId="0" applyNumberFormat="1" applyFont="1" applyFill="1" applyBorder="1" applyAlignment="1" applyProtection="1">
      <alignment horizontal="right" vertical="center"/>
      <protection/>
    </xf>
    <xf numFmtId="2" fontId="0" fillId="36" borderId="17" xfId="0" applyNumberFormat="1" applyFill="1" applyBorder="1" applyAlignment="1" applyProtection="1">
      <alignment horizontal="right" vertical="center"/>
      <protection/>
    </xf>
    <xf numFmtId="1" fontId="0" fillId="36" borderId="12" xfId="0" applyNumberFormat="1" applyFill="1" applyBorder="1" applyAlignment="1" applyProtection="1">
      <alignment horizontal="right" vertical="center"/>
      <protection/>
    </xf>
    <xf numFmtId="165" fontId="0" fillId="36" borderId="18" xfId="0" applyNumberFormat="1" applyFill="1" applyBorder="1" applyAlignment="1" applyProtection="1">
      <alignment horizontal="right" vertical="center"/>
      <protection/>
    </xf>
    <xf numFmtId="1" fontId="0" fillId="36" borderId="19" xfId="0" applyNumberFormat="1" applyFill="1" applyBorder="1" applyAlignment="1" applyProtection="1">
      <alignment horizontal="right" vertical="center"/>
      <protection/>
    </xf>
    <xf numFmtId="2" fontId="0" fillId="36" borderId="15" xfId="0" applyNumberFormat="1" applyFill="1" applyBorder="1" applyAlignment="1" applyProtection="1">
      <alignment horizontal="right" vertical="center"/>
      <protection locked="0"/>
    </xf>
    <xf numFmtId="2" fontId="0" fillId="36" borderId="0" xfId="0" applyNumberFormat="1" applyFill="1" applyBorder="1" applyAlignment="1" applyProtection="1">
      <alignment horizontal="right" vertical="center"/>
      <protection locked="0"/>
    </xf>
    <xf numFmtId="1" fontId="0" fillId="36" borderId="0" xfId="0" applyNumberFormat="1" applyFill="1" applyBorder="1" applyAlignment="1" applyProtection="1">
      <alignment horizontal="right" vertical="center"/>
      <protection locked="0"/>
    </xf>
    <xf numFmtId="1" fontId="0" fillId="36" borderId="10" xfId="0" applyNumberFormat="1" applyFill="1" applyBorder="1" applyAlignment="1" applyProtection="1">
      <alignment horizontal="right" vertical="center"/>
      <protection locked="0"/>
    </xf>
    <xf numFmtId="2" fontId="0" fillId="36" borderId="11" xfId="0" applyNumberFormat="1" applyFill="1" applyBorder="1" applyAlignment="1" applyProtection="1">
      <alignment horizontal="right" vertical="center"/>
      <protection/>
    </xf>
    <xf numFmtId="165" fontId="0" fillId="36" borderId="0" xfId="0" applyNumberFormat="1" applyFill="1" applyBorder="1" applyAlignment="1" applyProtection="1">
      <alignment horizontal="right" vertical="center"/>
      <protection/>
    </xf>
    <xf numFmtId="1" fontId="0" fillId="36" borderId="0" xfId="0" applyNumberFormat="1" applyFill="1" applyBorder="1" applyAlignment="1" applyProtection="1">
      <alignment horizontal="right" vertical="center"/>
      <protection/>
    </xf>
    <xf numFmtId="2" fontId="2" fillId="36" borderId="13" xfId="0" applyNumberFormat="1" applyFont="1" applyFill="1" applyBorder="1" applyAlignment="1" applyProtection="1">
      <alignment horizontal="right" vertical="center"/>
      <protection/>
    </xf>
    <xf numFmtId="0" fontId="0" fillId="36" borderId="0" xfId="0" applyFill="1" applyAlignment="1">
      <alignment/>
    </xf>
    <xf numFmtId="49" fontId="2" fillId="33" borderId="33" xfId="0" applyNumberFormat="1" applyFont="1" applyFill="1" applyBorder="1" applyAlignment="1" applyProtection="1">
      <alignment horizontal="center"/>
      <protection/>
    </xf>
    <xf numFmtId="49" fontId="2" fillId="33" borderId="33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 applyProtection="1">
      <alignment horizontal="center"/>
      <protection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49" fontId="6" fillId="33" borderId="37" xfId="0" applyNumberFormat="1" applyFont="1" applyFill="1" applyBorder="1" applyAlignment="1" applyProtection="1">
      <alignment horizontal="center" wrapText="1"/>
      <protection/>
    </xf>
    <xf numFmtId="49" fontId="6" fillId="33" borderId="33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4"/>
  <sheetViews>
    <sheetView tabSelected="1" zoomScalePageLayoutView="0" workbookViewId="0" topLeftCell="A1">
      <pane xSplit="6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" sqref="B3"/>
    </sheetView>
  </sheetViews>
  <sheetFormatPr defaultColWidth="0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5.57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5.57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5.57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6384" width="6.57421875" style="0" hidden="1" customWidth="1"/>
  </cols>
  <sheetData>
    <row r="1" spans="1:113" s="38" customFormat="1" ht="27" customHeight="1" thickTop="1">
      <c r="A1" s="140" t="s">
        <v>2</v>
      </c>
      <c r="B1" s="141"/>
      <c r="C1" s="141"/>
      <c r="D1" s="141"/>
      <c r="E1" s="141"/>
      <c r="F1" s="141"/>
      <c r="G1" s="36" t="s">
        <v>69</v>
      </c>
      <c r="H1" s="37" t="s">
        <v>70</v>
      </c>
      <c r="I1" s="145" t="s">
        <v>31</v>
      </c>
      <c r="J1" s="146"/>
      <c r="K1" s="142" t="s">
        <v>11</v>
      </c>
      <c r="L1" s="143"/>
      <c r="M1" s="143"/>
      <c r="N1" s="143"/>
      <c r="O1" s="144"/>
      <c r="P1" s="140" t="s">
        <v>1</v>
      </c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 t="s">
        <v>4</v>
      </c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 t="s">
        <v>5</v>
      </c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 t="s">
        <v>6</v>
      </c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 t="s">
        <v>7</v>
      </c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 t="s">
        <v>8</v>
      </c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 t="s">
        <v>9</v>
      </c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 t="s">
        <v>10</v>
      </c>
      <c r="CZ1" s="140"/>
      <c r="DA1" s="140"/>
      <c r="DB1" s="140"/>
      <c r="DC1" s="140"/>
      <c r="DD1" s="140"/>
      <c r="DE1" s="140"/>
      <c r="DF1" s="140"/>
      <c r="DG1" s="140"/>
      <c r="DH1" s="140"/>
      <c r="DI1" s="140"/>
    </row>
    <row r="2" spans="1:113" s="38" customFormat="1" ht="42" customHeight="1" thickBot="1">
      <c r="A2" s="39" t="s">
        <v>27</v>
      </c>
      <c r="B2" s="40" t="s">
        <v>28</v>
      </c>
      <c r="C2" s="40" t="s">
        <v>29</v>
      </c>
      <c r="D2" s="40" t="s">
        <v>30</v>
      </c>
      <c r="E2" s="40" t="s">
        <v>3</v>
      </c>
      <c r="F2" s="41" t="s">
        <v>0</v>
      </c>
      <c r="G2" s="42" t="s">
        <v>56</v>
      </c>
      <c r="H2" s="43" t="s">
        <v>56</v>
      </c>
      <c r="I2" s="44" t="s">
        <v>67</v>
      </c>
      <c r="J2" s="45" t="s">
        <v>68</v>
      </c>
      <c r="K2" s="46" t="s">
        <v>53</v>
      </c>
      <c r="L2" s="47" t="s">
        <v>50</v>
      </c>
      <c r="M2" s="48" t="s">
        <v>51</v>
      </c>
      <c r="N2" s="49" t="s">
        <v>52</v>
      </c>
      <c r="O2" s="50" t="s">
        <v>49</v>
      </c>
      <c r="P2" s="39" t="s">
        <v>33</v>
      </c>
      <c r="Q2" s="40" t="s">
        <v>34</v>
      </c>
      <c r="R2" s="40" t="s">
        <v>35</v>
      </c>
      <c r="S2" s="40" t="s">
        <v>36</v>
      </c>
      <c r="T2" s="40" t="s">
        <v>37</v>
      </c>
      <c r="U2" s="40" t="s">
        <v>38</v>
      </c>
      <c r="V2" s="40" t="s">
        <v>39</v>
      </c>
      <c r="W2" s="40" t="s">
        <v>32</v>
      </c>
      <c r="X2" s="40" t="s">
        <v>40</v>
      </c>
      <c r="Y2" s="40" t="s">
        <v>41</v>
      </c>
      <c r="Z2" s="40" t="s">
        <v>42</v>
      </c>
      <c r="AA2" s="48" t="s">
        <v>43</v>
      </c>
      <c r="AB2" s="51" t="s">
        <v>44</v>
      </c>
      <c r="AC2" s="40" t="s">
        <v>48</v>
      </c>
      <c r="AD2" s="40" t="s">
        <v>45</v>
      </c>
      <c r="AE2" s="41" t="s">
        <v>46</v>
      </c>
      <c r="AF2" s="39" t="s">
        <v>33</v>
      </c>
      <c r="AG2" s="40" t="s">
        <v>34</v>
      </c>
      <c r="AH2" s="40" t="s">
        <v>35</v>
      </c>
      <c r="AI2" s="40" t="s">
        <v>36</v>
      </c>
      <c r="AJ2" s="40" t="s">
        <v>32</v>
      </c>
      <c r="AK2" s="40" t="s">
        <v>40</v>
      </c>
      <c r="AL2" s="40" t="s">
        <v>41</v>
      </c>
      <c r="AM2" s="40" t="s">
        <v>42</v>
      </c>
      <c r="AN2" s="40" t="s">
        <v>43</v>
      </c>
      <c r="AO2" s="51" t="s">
        <v>44</v>
      </c>
      <c r="AP2" s="40" t="s">
        <v>48</v>
      </c>
      <c r="AQ2" s="40" t="s">
        <v>45</v>
      </c>
      <c r="AR2" s="41" t="s">
        <v>46</v>
      </c>
      <c r="AS2" s="39" t="s">
        <v>33</v>
      </c>
      <c r="AT2" s="40" t="s">
        <v>34</v>
      </c>
      <c r="AU2" s="40" t="s">
        <v>35</v>
      </c>
      <c r="AV2" s="40" t="s">
        <v>32</v>
      </c>
      <c r="AW2" s="40" t="s">
        <v>40</v>
      </c>
      <c r="AX2" s="40" t="s">
        <v>41</v>
      </c>
      <c r="AY2" s="40" t="s">
        <v>42</v>
      </c>
      <c r="AZ2" s="40" t="s">
        <v>43</v>
      </c>
      <c r="BA2" s="51" t="s">
        <v>44</v>
      </c>
      <c r="BB2" s="40" t="s">
        <v>48</v>
      </c>
      <c r="BC2" s="40" t="s">
        <v>45</v>
      </c>
      <c r="BD2" s="41" t="s">
        <v>46</v>
      </c>
      <c r="BE2" s="39" t="s">
        <v>33</v>
      </c>
      <c r="BF2" s="40" t="s">
        <v>34</v>
      </c>
      <c r="BG2" s="40" t="s">
        <v>35</v>
      </c>
      <c r="BH2" s="40" t="s">
        <v>32</v>
      </c>
      <c r="BI2" s="40" t="s">
        <v>40</v>
      </c>
      <c r="BJ2" s="40" t="s">
        <v>41</v>
      </c>
      <c r="BK2" s="40" t="s">
        <v>42</v>
      </c>
      <c r="BL2" s="40" t="s">
        <v>43</v>
      </c>
      <c r="BM2" s="51" t="s">
        <v>44</v>
      </c>
      <c r="BN2" s="40" t="s">
        <v>48</v>
      </c>
      <c r="BO2" s="40" t="s">
        <v>45</v>
      </c>
      <c r="BP2" s="41" t="s">
        <v>46</v>
      </c>
      <c r="BQ2" s="39" t="s">
        <v>33</v>
      </c>
      <c r="BR2" s="40" t="s">
        <v>34</v>
      </c>
      <c r="BS2" s="40" t="s">
        <v>35</v>
      </c>
      <c r="BT2" s="40" t="s">
        <v>32</v>
      </c>
      <c r="BU2" s="40" t="s">
        <v>40</v>
      </c>
      <c r="BV2" s="40" t="s">
        <v>41</v>
      </c>
      <c r="BW2" s="40" t="s">
        <v>42</v>
      </c>
      <c r="BX2" s="40" t="s">
        <v>43</v>
      </c>
      <c r="BY2" s="51" t="s">
        <v>44</v>
      </c>
      <c r="BZ2" s="40" t="s">
        <v>48</v>
      </c>
      <c r="CA2" s="40" t="s">
        <v>45</v>
      </c>
      <c r="CB2" s="41" t="s">
        <v>46</v>
      </c>
      <c r="CC2" s="39" t="s">
        <v>33</v>
      </c>
      <c r="CD2" s="40" t="s">
        <v>34</v>
      </c>
      <c r="CE2" s="40" t="s">
        <v>32</v>
      </c>
      <c r="CF2" s="40" t="s">
        <v>40</v>
      </c>
      <c r="CG2" s="40" t="s">
        <v>41</v>
      </c>
      <c r="CH2" s="40" t="s">
        <v>42</v>
      </c>
      <c r="CI2" s="40" t="s">
        <v>43</v>
      </c>
      <c r="CJ2" s="51" t="s">
        <v>44</v>
      </c>
      <c r="CK2" s="40" t="s">
        <v>48</v>
      </c>
      <c r="CL2" s="40" t="s">
        <v>45</v>
      </c>
      <c r="CM2" s="41" t="s">
        <v>46</v>
      </c>
      <c r="CN2" s="39" t="s">
        <v>33</v>
      </c>
      <c r="CO2" s="40" t="s">
        <v>34</v>
      </c>
      <c r="CP2" s="40" t="s">
        <v>32</v>
      </c>
      <c r="CQ2" s="40" t="s">
        <v>40</v>
      </c>
      <c r="CR2" s="40" t="s">
        <v>41</v>
      </c>
      <c r="CS2" s="40" t="s">
        <v>42</v>
      </c>
      <c r="CT2" s="40" t="s">
        <v>43</v>
      </c>
      <c r="CU2" s="51" t="s">
        <v>44</v>
      </c>
      <c r="CV2" s="40" t="s">
        <v>48</v>
      </c>
      <c r="CW2" s="40" t="s">
        <v>45</v>
      </c>
      <c r="CX2" s="41" t="s">
        <v>46</v>
      </c>
      <c r="CY2" s="39" t="s">
        <v>33</v>
      </c>
      <c r="CZ2" s="40" t="s">
        <v>34</v>
      </c>
      <c r="DA2" s="40" t="s">
        <v>32</v>
      </c>
      <c r="DB2" s="40" t="s">
        <v>40</v>
      </c>
      <c r="DC2" s="40" t="s">
        <v>41</v>
      </c>
      <c r="DD2" s="40" t="s">
        <v>42</v>
      </c>
      <c r="DE2" s="40" t="s">
        <v>43</v>
      </c>
      <c r="DF2" s="51" t="s">
        <v>44</v>
      </c>
      <c r="DG2" s="40" t="s">
        <v>48</v>
      </c>
      <c r="DH2" s="40" t="s">
        <v>45</v>
      </c>
      <c r="DI2" s="41" t="s">
        <v>46</v>
      </c>
    </row>
    <row r="3" spans="1:113" ht="13.5" thickTop="1">
      <c r="A3" s="26">
        <v>10</v>
      </c>
      <c r="B3" s="9" t="s">
        <v>94</v>
      </c>
      <c r="C3" s="9"/>
      <c r="D3" s="10"/>
      <c r="E3" s="10" t="s">
        <v>12</v>
      </c>
      <c r="F3" s="21" t="s">
        <v>19</v>
      </c>
      <c r="G3" s="22">
        <f>IF(AND(OR($G$2="Y",$H$2="Y"),I3&lt;5,J3&lt;5),IF(AND(I3=I2,J3=J2),G2+1,1),"")</f>
      </c>
      <c r="H3" s="17">
        <f>IF(AND($H$2="Y",J3&gt;0,OR(AND(G3=1,G15=10),AND(G3=2,G27=20),AND(G3=3,G40=30),AND(G3=4,G51=40),AND(G3=5,G60=50),AND(G3=6,G69=60),AND(G3=7,G78=70),AND(G3=8,G87=80),AND(G3=9,G96=90),AND(G3=10,G105=100))),VLOOKUP(J3-1,SortLookup!$A$13:$B$16,2,FALSE),"")</f>
      </c>
      <c r="I3" s="16">
        <f>IF(ISNA(VLOOKUP(E3,SortLookup!$A$1:$B$5,2,FALSE))," ",VLOOKUP(E3,SortLookup!$A$1:$B$5,2,FALSE))</f>
        <v>0</v>
      </c>
      <c r="J3" s="23">
        <f>IF(ISNA(VLOOKUP(F3,SortLookup!$A$7:$B$11,2,FALSE))," ",VLOOKUP(F3,SortLookup!$A$7:$B$11,2,FALSE))</f>
        <v>3</v>
      </c>
      <c r="K3" s="29">
        <f>L3+M3+N3</f>
        <v>58.8</v>
      </c>
      <c r="L3" s="30">
        <f>AB3+AO3+BA3+BM3+BY3+CJ3+CU3+DF3</f>
        <v>51.8</v>
      </c>
      <c r="M3" s="8">
        <f>AD3+AQ3+BC3+BO3+CA3+CL3+CW3+DH3</f>
        <v>0</v>
      </c>
      <c r="N3" s="31">
        <f>O3/2</f>
        <v>7</v>
      </c>
      <c r="O3" s="32">
        <f>W3+AJ3+AV3+BH3+BT3+CE3+CP3+DA3</f>
        <v>14</v>
      </c>
      <c r="P3" s="24">
        <v>1.74</v>
      </c>
      <c r="Q3" s="1"/>
      <c r="R3" s="1"/>
      <c r="S3" s="1"/>
      <c r="T3" s="1"/>
      <c r="U3" s="1"/>
      <c r="V3" s="1"/>
      <c r="W3" s="2">
        <v>0</v>
      </c>
      <c r="X3" s="2"/>
      <c r="Y3" s="2"/>
      <c r="Z3" s="2"/>
      <c r="AA3" s="25"/>
      <c r="AB3" s="7">
        <f>P3+Q3+R3+S3+T3+U3+V3</f>
        <v>1.74</v>
      </c>
      <c r="AC3" s="19">
        <f>W3/2</f>
        <v>0</v>
      </c>
      <c r="AD3" s="6">
        <f>(X3*3)+(Y3*5)+(Z3*5)+(AA3*20)</f>
        <v>0</v>
      </c>
      <c r="AE3" s="20">
        <f>AB3+AC3+AD3</f>
        <v>1.74</v>
      </c>
      <c r="AF3" s="24">
        <v>5.22</v>
      </c>
      <c r="AG3" s="1"/>
      <c r="AH3" s="1"/>
      <c r="AI3" s="1"/>
      <c r="AJ3" s="2">
        <v>2</v>
      </c>
      <c r="AK3" s="2"/>
      <c r="AL3" s="2"/>
      <c r="AM3" s="2"/>
      <c r="AN3" s="2"/>
      <c r="AO3" s="7">
        <f>AF3+AG3+AH3+AI3</f>
        <v>5.22</v>
      </c>
      <c r="AP3" s="19">
        <f>AJ3/2</f>
        <v>1</v>
      </c>
      <c r="AQ3" s="6">
        <f>(AK3*3)+(AL3*5)+(AM3*5)+(AN3*20)</f>
        <v>0</v>
      </c>
      <c r="AR3" s="20">
        <f>AO3+AP3+AQ3</f>
        <v>6.22</v>
      </c>
      <c r="AS3" s="24">
        <v>16.63</v>
      </c>
      <c r="AT3" s="1"/>
      <c r="AU3" s="1"/>
      <c r="AV3" s="2">
        <v>1</v>
      </c>
      <c r="AW3" s="2"/>
      <c r="AX3" s="2"/>
      <c r="AY3" s="2"/>
      <c r="AZ3" s="2"/>
      <c r="BA3" s="7">
        <f>AS3+AT3+AU3</f>
        <v>16.63</v>
      </c>
      <c r="BB3" s="19">
        <f>AV3/2</f>
        <v>0.5</v>
      </c>
      <c r="BC3" s="6">
        <f>(AW3*3)+(AX3*5)+(AY3*5)+(AZ3*20)</f>
        <v>0</v>
      </c>
      <c r="BD3" s="20">
        <f>BA3+BB3+BC3</f>
        <v>17.13</v>
      </c>
      <c r="BE3" s="24">
        <v>28.21</v>
      </c>
      <c r="BF3" s="1"/>
      <c r="BG3" s="1"/>
      <c r="BH3" s="2">
        <v>11</v>
      </c>
      <c r="BI3" s="2"/>
      <c r="BJ3" s="2"/>
      <c r="BK3" s="2"/>
      <c r="BL3" s="2"/>
      <c r="BM3" s="7">
        <f>BE3+BF3+BG3</f>
        <v>28.21</v>
      </c>
      <c r="BN3" s="19">
        <f>BH3/2</f>
        <v>5.5</v>
      </c>
      <c r="BO3" s="6">
        <f>(BI3*3)+(BJ3*5)+(BK3*5)+(BL3*20)</f>
        <v>0</v>
      </c>
      <c r="BP3" s="20">
        <f>BM3+BN3+BO3</f>
        <v>33.71</v>
      </c>
      <c r="BQ3" s="24"/>
      <c r="BR3" s="1"/>
      <c r="BS3" s="1"/>
      <c r="BT3" s="2"/>
      <c r="BU3" s="2"/>
      <c r="BV3" s="2"/>
      <c r="BW3" s="2"/>
      <c r="BX3" s="2"/>
      <c r="BY3" s="7">
        <f>BQ3+BR3+BS3</f>
        <v>0</v>
      </c>
      <c r="BZ3" s="19">
        <f>BT3/2</f>
        <v>0</v>
      </c>
      <c r="CA3" s="6">
        <f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>CC3+CD3</f>
        <v>0</v>
      </c>
      <c r="CK3" s="19">
        <f>CE3/2</f>
        <v>0</v>
      </c>
      <c r="CL3" s="6">
        <f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>CN3+CO3</f>
        <v>0</v>
      </c>
      <c r="CV3" s="19">
        <f>CP3/2</f>
        <v>0</v>
      </c>
      <c r="CW3" s="6">
        <f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>CY3+CZ3</f>
        <v>0</v>
      </c>
      <c r="DG3" s="19">
        <f>DA3/2</f>
        <v>0</v>
      </c>
      <c r="DH3" s="6">
        <f>(DB3*3)+(DC3*5)+(DD3*5)+(DE3*20)</f>
        <v>0</v>
      </c>
      <c r="DI3" s="20">
        <f>DF3+DG3+DH3</f>
        <v>0</v>
      </c>
    </row>
    <row r="4" spans="1:113" ht="12.75">
      <c r="A4" s="26">
        <v>18</v>
      </c>
      <c r="B4" s="9" t="s">
        <v>102</v>
      </c>
      <c r="C4" s="9"/>
      <c r="D4" s="10"/>
      <c r="E4" s="10" t="s">
        <v>12</v>
      </c>
      <c r="F4" s="21" t="s">
        <v>19</v>
      </c>
      <c r="G4" s="22">
        <f>IF(AND(OR($G$2="Y",$H$2="Y"),I4&lt;5,J4&lt;5),IF(AND(I4=I3,J4=J3),G3+1,1),"")</f>
      </c>
      <c r="H4" s="17">
        <f>IF(AND($H$2="Y",J4&gt;0,OR(AND(G4=1,G16=10),AND(G4=2,G29=20),AND(G4=3,G42=30),AND(G4=4,G52=40),AND(G4=5,G61=50),AND(G4=6,G70=60),AND(G4=7,G79=70),AND(G4=8,G88=80),AND(G4=9,G97=90),AND(G4=10,G106=100))),VLOOKUP(J4-1,SortLookup!$A$13:$B$16,2,FALSE),"")</f>
      </c>
      <c r="I4" s="16">
        <f>IF(ISNA(VLOOKUP(E4,SortLookup!$A$1:$B$5,2,FALSE))," ",VLOOKUP(E4,SortLookup!$A$1:$B$5,2,FALSE))</f>
        <v>0</v>
      </c>
      <c r="J4" s="23">
        <f>IF(ISNA(VLOOKUP(F4,SortLookup!$A$7:$B$11,2,FALSE))," ",VLOOKUP(F4,SortLookup!$A$7:$B$11,2,FALSE))</f>
        <v>3</v>
      </c>
      <c r="K4" s="29">
        <f>L4+M4+N4</f>
        <v>65.64</v>
      </c>
      <c r="L4" s="30">
        <f>AB4+AO4+BA4+BM4+BY4+CJ4+CU4+DF4</f>
        <v>57.14</v>
      </c>
      <c r="M4" s="8">
        <f>AD4+AQ4+BC4+BO4+CA4+CL4+CW4+DH4</f>
        <v>5</v>
      </c>
      <c r="N4" s="31">
        <f>O4/2</f>
        <v>3.5</v>
      </c>
      <c r="O4" s="32">
        <f>W4+AJ4+AV4+BH4+BT4+CE4+CP4+DA4</f>
        <v>7</v>
      </c>
      <c r="P4" s="24">
        <v>1.54</v>
      </c>
      <c r="Q4" s="1"/>
      <c r="R4" s="1"/>
      <c r="S4" s="1"/>
      <c r="T4" s="1"/>
      <c r="U4" s="1"/>
      <c r="V4" s="1"/>
      <c r="W4" s="2">
        <v>4</v>
      </c>
      <c r="X4" s="2"/>
      <c r="Y4" s="2">
        <v>1</v>
      </c>
      <c r="Z4" s="2"/>
      <c r="AA4" s="25"/>
      <c r="AB4" s="7">
        <f>P4+Q4+R4+S4+T4+U4+V4</f>
        <v>1.54</v>
      </c>
      <c r="AC4" s="19">
        <f>W4/2</f>
        <v>2</v>
      </c>
      <c r="AD4" s="6">
        <f>(X4*3)+(Y4*5)+(Z4*5)+(AA4*20)</f>
        <v>5</v>
      </c>
      <c r="AE4" s="20">
        <f>AB4+AC4+AD4</f>
        <v>8.54</v>
      </c>
      <c r="AF4" s="24">
        <v>6.68</v>
      </c>
      <c r="AG4" s="1"/>
      <c r="AH4" s="1"/>
      <c r="AI4" s="1"/>
      <c r="AJ4" s="2">
        <v>1</v>
      </c>
      <c r="AK4" s="2"/>
      <c r="AL4" s="2"/>
      <c r="AM4" s="2"/>
      <c r="AN4" s="2"/>
      <c r="AO4" s="7">
        <f>AF4+AG4+AH4+AI4</f>
        <v>6.68</v>
      </c>
      <c r="AP4" s="19">
        <f>AJ4/2</f>
        <v>0.5</v>
      </c>
      <c r="AQ4" s="6">
        <f>(AK4*3)+(AL4*5)+(AM4*5)+(AN4*20)</f>
        <v>0</v>
      </c>
      <c r="AR4" s="20">
        <f>AO4+AP4+AQ4</f>
        <v>7.18</v>
      </c>
      <c r="AS4" s="24">
        <v>19.93</v>
      </c>
      <c r="AT4" s="1"/>
      <c r="AU4" s="1"/>
      <c r="AV4" s="2">
        <v>1</v>
      </c>
      <c r="AW4" s="2"/>
      <c r="AX4" s="2"/>
      <c r="AY4" s="2"/>
      <c r="AZ4" s="2"/>
      <c r="BA4" s="7">
        <f>AS4+AT4+AU4</f>
        <v>19.93</v>
      </c>
      <c r="BB4" s="19">
        <f>AV4/2</f>
        <v>0.5</v>
      </c>
      <c r="BC4" s="6">
        <f>(AW4*3)+(AX4*5)+(AY4*5)+(AZ4*20)</f>
        <v>0</v>
      </c>
      <c r="BD4" s="20">
        <f>BA4+BB4+BC4</f>
        <v>20.43</v>
      </c>
      <c r="BE4" s="24">
        <v>28.99</v>
      </c>
      <c r="BF4" s="1"/>
      <c r="BG4" s="1"/>
      <c r="BH4" s="2">
        <v>1</v>
      </c>
      <c r="BI4" s="2"/>
      <c r="BJ4" s="2"/>
      <c r="BK4" s="2"/>
      <c r="BL4" s="2"/>
      <c r="BM4" s="7">
        <f>BE4+BF4+BG4</f>
        <v>28.99</v>
      </c>
      <c r="BN4" s="19">
        <f>BH4/2</f>
        <v>0.5</v>
      </c>
      <c r="BO4" s="6">
        <f>(BI4*3)+(BJ4*5)+(BK4*5)+(BL4*20)</f>
        <v>0</v>
      </c>
      <c r="BP4" s="20">
        <f>BM4+BN4+BO4</f>
        <v>29.49</v>
      </c>
      <c r="BQ4" s="24"/>
      <c r="BR4" s="1"/>
      <c r="BS4" s="1"/>
      <c r="BT4" s="2"/>
      <c r="BU4" s="2"/>
      <c r="BV4" s="2"/>
      <c r="BW4" s="2"/>
      <c r="BX4" s="2"/>
      <c r="BY4" s="7">
        <f>BQ4+BR4+BS4</f>
        <v>0</v>
      </c>
      <c r="BZ4" s="19">
        <f>BT4/2</f>
        <v>0</v>
      </c>
      <c r="CA4" s="6">
        <f>(BU4*3)+(BV4*5)+(BW4*5)+(BX4*20)</f>
        <v>0</v>
      </c>
      <c r="CB4" s="20">
        <f>BY4+BZ4+CA4</f>
        <v>0</v>
      </c>
      <c r="CC4" s="24"/>
      <c r="CD4" s="1"/>
      <c r="CE4" s="2"/>
      <c r="CF4" s="2"/>
      <c r="CG4" s="2"/>
      <c r="CH4" s="2"/>
      <c r="CI4" s="2"/>
      <c r="CJ4" s="7">
        <f>CC4+CD4</f>
        <v>0</v>
      </c>
      <c r="CK4" s="19">
        <f>CE4/2</f>
        <v>0</v>
      </c>
      <c r="CL4" s="6">
        <f>(CF4*3)+(CG4*5)+(CH4*5)+(CI4*20)</f>
        <v>0</v>
      </c>
      <c r="CM4" s="20">
        <f>CJ4+CK4+CL4</f>
        <v>0</v>
      </c>
      <c r="CN4" s="24"/>
      <c r="CO4" s="1"/>
      <c r="CP4" s="2"/>
      <c r="CQ4" s="2"/>
      <c r="CR4" s="2"/>
      <c r="CS4" s="2"/>
      <c r="CT4" s="2"/>
      <c r="CU4" s="7">
        <f>CN4+CO4</f>
        <v>0</v>
      </c>
      <c r="CV4" s="19">
        <f>CP4/2</f>
        <v>0</v>
      </c>
      <c r="CW4" s="6">
        <f>(CQ4*3)+(CR4*5)+(CS4*5)+(CT4*20)</f>
        <v>0</v>
      </c>
      <c r="CX4" s="20">
        <f>CU4+CV4+CW4</f>
        <v>0</v>
      </c>
      <c r="CY4" s="24"/>
      <c r="CZ4" s="1"/>
      <c r="DA4" s="2"/>
      <c r="DB4" s="2"/>
      <c r="DC4" s="2"/>
      <c r="DD4" s="2"/>
      <c r="DE4" s="2"/>
      <c r="DF4" s="7">
        <f>CY4+CZ4</f>
        <v>0</v>
      </c>
      <c r="DG4" s="19">
        <f>DA4/2</f>
        <v>0</v>
      </c>
      <c r="DH4" s="6">
        <f>(DB4*3)+(DC4*5)+(DD4*5)+(DE4*20)</f>
        <v>0</v>
      </c>
      <c r="DI4" s="20">
        <f>DF4+DG4+DH4</f>
        <v>0</v>
      </c>
    </row>
    <row r="5" spans="1:113" ht="12.75">
      <c r="A5" s="26">
        <v>14</v>
      </c>
      <c r="B5" s="9" t="s">
        <v>98</v>
      </c>
      <c r="C5" s="9"/>
      <c r="D5" s="10"/>
      <c r="E5" s="10" t="s">
        <v>12</v>
      </c>
      <c r="F5" s="21" t="s">
        <v>19</v>
      </c>
      <c r="G5" s="22">
        <f>IF(AND(OR($G$2="Y",$H$2="Y"),I5&lt;5,J5&lt;5),IF(AND(I5=I4,J5=J4),G4+1,1),"")</f>
      </c>
      <c r="H5" s="17">
        <f>IF(AND($H$2="Y",J5&gt;0,OR(AND(G5=1,G17=10),AND(G5=2,G30=20),AND(G5=3,G44=30),AND(G5=4,G53=40),AND(G5=5,G62=50),AND(G5=6,G71=60),AND(G5=7,G80=70),AND(G5=8,G89=80),AND(G5=9,G98=90),AND(G5=10,G107=100))),VLOOKUP(J5-1,SortLookup!$A$13:$B$16,2,FALSE),"")</f>
      </c>
      <c r="I5" s="16">
        <f>IF(ISNA(VLOOKUP(E5,SortLookup!$A$1:$B$5,2,FALSE))," ",VLOOKUP(E5,SortLookup!$A$1:$B$5,2,FALSE))</f>
        <v>0</v>
      </c>
      <c r="J5" s="23">
        <f>IF(ISNA(VLOOKUP(F5,SortLookup!$A$7:$B$11,2,FALSE))," ",VLOOKUP(F5,SortLookup!$A$7:$B$11,2,FALSE))</f>
        <v>3</v>
      </c>
      <c r="K5" s="29">
        <f>L5+M5+N5</f>
        <v>83.3</v>
      </c>
      <c r="L5" s="30">
        <f>AB5+AO5+BA5+BM5+BY5+CJ5+CU5+DF5</f>
        <v>69.8</v>
      </c>
      <c r="M5" s="8">
        <f>AD5+AQ5+BC5+BO5+CA5+CL5+CW5+DH5</f>
        <v>8</v>
      </c>
      <c r="N5" s="31">
        <f>O5/2</f>
        <v>5.5</v>
      </c>
      <c r="O5" s="32">
        <f>W5+AJ5+AV5+BH5+BT5+CE5+CP5+DA5</f>
        <v>11</v>
      </c>
      <c r="P5" s="24">
        <v>3.84</v>
      </c>
      <c r="Q5" s="1"/>
      <c r="R5" s="1"/>
      <c r="S5" s="1"/>
      <c r="T5" s="1"/>
      <c r="U5" s="1"/>
      <c r="V5" s="1"/>
      <c r="W5" s="2">
        <v>0</v>
      </c>
      <c r="X5" s="2">
        <v>1</v>
      </c>
      <c r="Y5" s="2"/>
      <c r="Z5" s="2"/>
      <c r="AA5" s="25"/>
      <c r="AB5" s="7">
        <f>P5+Q5+R5+S5+T5+U5+V5</f>
        <v>3.84</v>
      </c>
      <c r="AC5" s="19">
        <f>W5/2</f>
        <v>0</v>
      </c>
      <c r="AD5" s="6">
        <f>(X5*3)+(Y5*5)+(Z5*5)+(AA5*20)</f>
        <v>3</v>
      </c>
      <c r="AE5" s="20">
        <f>AB5+AC5+AD5</f>
        <v>6.84</v>
      </c>
      <c r="AF5" s="24">
        <v>6.26</v>
      </c>
      <c r="AG5" s="1"/>
      <c r="AH5" s="1"/>
      <c r="AI5" s="1"/>
      <c r="AJ5" s="2">
        <v>2</v>
      </c>
      <c r="AK5" s="2"/>
      <c r="AL5" s="2"/>
      <c r="AM5" s="2"/>
      <c r="AN5" s="2"/>
      <c r="AO5" s="7">
        <f>AF5+AG5+AH5+AI5</f>
        <v>6.26</v>
      </c>
      <c r="AP5" s="19">
        <f>AJ5/2</f>
        <v>1</v>
      </c>
      <c r="AQ5" s="6">
        <f>(AK5*3)+(AL5*5)+(AM5*5)+(AN5*20)</f>
        <v>0</v>
      </c>
      <c r="AR5" s="20">
        <f>AO5+AP5+AQ5</f>
        <v>7.26</v>
      </c>
      <c r="AS5" s="24">
        <v>19.6</v>
      </c>
      <c r="AT5" s="1"/>
      <c r="AU5" s="1"/>
      <c r="AV5" s="2">
        <v>7</v>
      </c>
      <c r="AW5" s="2"/>
      <c r="AX5" s="2"/>
      <c r="AY5" s="2">
        <v>1</v>
      </c>
      <c r="AZ5" s="2"/>
      <c r="BA5" s="7">
        <f>AS5+AT5+AU5</f>
        <v>19.6</v>
      </c>
      <c r="BB5" s="19">
        <f>AV5/2</f>
        <v>3.5</v>
      </c>
      <c r="BC5" s="6">
        <f>(AW5*3)+(AX5*5)+(AY5*5)+(AZ5*20)</f>
        <v>5</v>
      </c>
      <c r="BD5" s="20">
        <f>BA5+BB5+BC5</f>
        <v>28.1</v>
      </c>
      <c r="BE5" s="24">
        <v>40.1</v>
      </c>
      <c r="BF5" s="1"/>
      <c r="BG5" s="1"/>
      <c r="BH5" s="2">
        <v>2</v>
      </c>
      <c r="BI5" s="2"/>
      <c r="BJ5" s="2"/>
      <c r="BK5" s="2"/>
      <c r="BL5" s="2"/>
      <c r="BM5" s="7">
        <f>BE5+BF5+BG5</f>
        <v>40.1</v>
      </c>
      <c r="BN5" s="19">
        <f>BH5/2</f>
        <v>1</v>
      </c>
      <c r="BO5" s="6">
        <f>(BI5*3)+(BJ5*5)+(BK5*5)+(BL5*20)</f>
        <v>0</v>
      </c>
      <c r="BP5" s="20">
        <f>BM5+BN5+BO5</f>
        <v>41.1</v>
      </c>
      <c r="BQ5" s="24"/>
      <c r="BR5" s="1"/>
      <c r="BS5" s="1"/>
      <c r="BT5" s="2"/>
      <c r="BU5" s="2"/>
      <c r="BV5" s="2"/>
      <c r="BW5" s="2"/>
      <c r="BX5" s="2"/>
      <c r="BY5" s="7">
        <f>BQ5+BR5+BS5</f>
        <v>0</v>
      </c>
      <c r="BZ5" s="19">
        <f>BT5/2</f>
        <v>0</v>
      </c>
      <c r="CA5" s="6">
        <f>(BU5*3)+(BV5*5)+(BW5*5)+(BX5*20)</f>
        <v>0</v>
      </c>
      <c r="CB5" s="20">
        <f>BY5+BZ5+CA5</f>
        <v>0</v>
      </c>
      <c r="CC5" s="24"/>
      <c r="CD5" s="1"/>
      <c r="CE5" s="2"/>
      <c r="CF5" s="2"/>
      <c r="CG5" s="2"/>
      <c r="CH5" s="2"/>
      <c r="CI5" s="2"/>
      <c r="CJ5" s="7">
        <f>CC5+CD5</f>
        <v>0</v>
      </c>
      <c r="CK5" s="19">
        <f>CE5/2</f>
        <v>0</v>
      </c>
      <c r="CL5" s="6">
        <f>(CF5*3)+(CG5*5)+(CH5*5)+(CI5*20)</f>
        <v>0</v>
      </c>
      <c r="CM5" s="20">
        <f>CJ5+CK5+CL5</f>
        <v>0</v>
      </c>
      <c r="CN5" s="24"/>
      <c r="CO5" s="1"/>
      <c r="CP5" s="2"/>
      <c r="CQ5" s="2"/>
      <c r="CR5" s="2"/>
      <c r="CS5" s="2"/>
      <c r="CT5" s="2"/>
      <c r="CU5" s="7">
        <f>CN5+CO5</f>
        <v>0</v>
      </c>
      <c r="CV5" s="19">
        <f>CP5/2</f>
        <v>0</v>
      </c>
      <c r="CW5" s="6">
        <f>(CQ5*3)+(CR5*5)+(CS5*5)+(CT5*20)</f>
        <v>0</v>
      </c>
      <c r="CX5" s="20">
        <f>CU5+CV5+CW5</f>
        <v>0</v>
      </c>
      <c r="CY5" s="24"/>
      <c r="CZ5" s="1"/>
      <c r="DA5" s="2"/>
      <c r="DB5" s="2"/>
      <c r="DC5" s="2"/>
      <c r="DD5" s="2"/>
      <c r="DE5" s="2"/>
      <c r="DF5" s="7">
        <f>CY5+CZ5</f>
        <v>0</v>
      </c>
      <c r="DG5" s="19">
        <f>DA5/2</f>
        <v>0</v>
      </c>
      <c r="DH5" s="6">
        <f>(DB5*3)+(DC5*5)+(DD5*5)+(DE5*20)</f>
        <v>0</v>
      </c>
      <c r="DI5" s="20">
        <f>DF5+DG5+DH5</f>
        <v>0</v>
      </c>
    </row>
    <row r="6" spans="1:113" s="95" customFormat="1" ht="12.75">
      <c r="A6" s="74"/>
      <c r="B6" s="75"/>
      <c r="C6" s="75"/>
      <c r="D6" s="76"/>
      <c r="E6" s="76"/>
      <c r="F6" s="77"/>
      <c r="G6" s="78"/>
      <c r="H6" s="79"/>
      <c r="I6" s="80"/>
      <c r="J6" s="81"/>
      <c r="K6" s="82"/>
      <c r="L6" s="83"/>
      <c r="M6" s="84"/>
      <c r="N6" s="85"/>
      <c r="O6" s="86"/>
      <c r="P6" s="87"/>
      <c r="Q6" s="88"/>
      <c r="R6" s="88"/>
      <c r="S6" s="88"/>
      <c r="T6" s="88"/>
      <c r="U6" s="88"/>
      <c r="V6" s="88"/>
      <c r="W6" s="89"/>
      <c r="X6" s="89"/>
      <c r="Y6" s="89"/>
      <c r="Z6" s="89"/>
      <c r="AA6" s="90"/>
      <c r="AB6" s="91"/>
      <c r="AC6" s="92"/>
      <c r="AD6" s="93"/>
      <c r="AE6" s="94"/>
      <c r="AF6" s="87"/>
      <c r="AG6" s="88"/>
      <c r="AH6" s="88"/>
      <c r="AI6" s="88"/>
      <c r="AJ6" s="89"/>
      <c r="AK6" s="89"/>
      <c r="AL6" s="89"/>
      <c r="AM6" s="89"/>
      <c r="AN6" s="89"/>
      <c r="AO6" s="91"/>
      <c r="AP6" s="92"/>
      <c r="AQ6" s="93"/>
      <c r="AR6" s="94"/>
      <c r="AS6" s="87"/>
      <c r="AT6" s="88"/>
      <c r="AU6" s="88"/>
      <c r="AV6" s="89"/>
      <c r="AW6" s="89"/>
      <c r="AX6" s="89"/>
      <c r="AY6" s="89"/>
      <c r="AZ6" s="89"/>
      <c r="BA6" s="91"/>
      <c r="BB6" s="92"/>
      <c r="BC6" s="93"/>
      <c r="BD6" s="94"/>
      <c r="BE6" s="87"/>
      <c r="BF6" s="88"/>
      <c r="BG6" s="88"/>
      <c r="BH6" s="89"/>
      <c r="BI6" s="89"/>
      <c r="BJ6" s="89"/>
      <c r="BK6" s="89"/>
      <c r="BL6" s="89"/>
      <c r="BM6" s="91"/>
      <c r="BN6" s="92"/>
      <c r="BO6" s="93"/>
      <c r="BP6" s="94"/>
      <c r="BQ6" s="87"/>
      <c r="BR6" s="88"/>
      <c r="BS6" s="88"/>
      <c r="BT6" s="89"/>
      <c r="BU6" s="89"/>
      <c r="BV6" s="89"/>
      <c r="BW6" s="89"/>
      <c r="BX6" s="89"/>
      <c r="BY6" s="91"/>
      <c r="BZ6" s="92"/>
      <c r="CA6" s="93"/>
      <c r="CB6" s="94"/>
      <c r="CC6" s="87"/>
      <c r="CD6" s="88"/>
      <c r="CE6" s="89"/>
      <c r="CF6" s="89"/>
      <c r="CG6" s="89"/>
      <c r="CH6" s="89"/>
      <c r="CI6" s="89"/>
      <c r="CJ6" s="91"/>
      <c r="CK6" s="92"/>
      <c r="CL6" s="93"/>
      <c r="CM6" s="94"/>
      <c r="CN6" s="87"/>
      <c r="CO6" s="88"/>
      <c r="CP6" s="89"/>
      <c r="CQ6" s="89"/>
      <c r="CR6" s="89"/>
      <c r="CS6" s="89"/>
      <c r="CT6" s="89"/>
      <c r="CU6" s="91"/>
      <c r="CV6" s="92"/>
      <c r="CW6" s="93"/>
      <c r="CX6" s="94"/>
      <c r="CY6" s="87"/>
      <c r="CZ6" s="88"/>
      <c r="DA6" s="89"/>
      <c r="DB6" s="89"/>
      <c r="DC6" s="89"/>
      <c r="DD6" s="89"/>
      <c r="DE6" s="89"/>
      <c r="DF6" s="91"/>
      <c r="DG6" s="92"/>
      <c r="DH6" s="93"/>
      <c r="DI6" s="94"/>
    </row>
    <row r="7" spans="1:113" ht="12.75">
      <c r="A7" s="26">
        <v>4</v>
      </c>
      <c r="B7" s="9" t="s">
        <v>88</v>
      </c>
      <c r="C7" s="9"/>
      <c r="D7" s="10"/>
      <c r="E7" s="10" t="s">
        <v>12</v>
      </c>
      <c r="F7" s="21" t="s">
        <v>86</v>
      </c>
      <c r="G7" s="22">
        <f>IF(AND(OR($G$2="Y",$H$2="Y"),I7&lt;5,J7&lt;5),IF(AND(I7=I5,J7=J5),G5+1,1),"")</f>
      </c>
      <c r="H7" s="17">
        <f>IF(AND($H$2="Y",J7&gt;0,OR(AND(G7=1,G18=10),AND(G7=2,G31=20),AND(G7=3,G45=30),AND(G7=4,G54=40),AND(G7=5,G63=50),AND(G7=6,G72=60),AND(G7=7,G81=70),AND(G7=8,G90=80),AND(G7=9,G99=90),AND(G7=10,G108=100))),VLOOKUP(J7-1,SortLookup!$A$13:$B$16,2,FALSE),"")</f>
      </c>
      <c r="I7" s="16">
        <f>IF(ISNA(VLOOKUP(E7,SortLookup!$A$1:$B$5,2,FALSE))," ",VLOOKUP(E7,SortLookup!$A$1:$B$5,2,FALSE))</f>
        <v>0</v>
      </c>
      <c r="J7" s="23" t="str">
        <f>IF(ISNA(VLOOKUP(F7,SortLookup!$A$7:$B$11,2,FALSE))," ",VLOOKUP(F7,SortLookup!$A$7:$B$11,2,FALSE))</f>
        <v> </v>
      </c>
      <c r="K7" s="29">
        <f>L7+M7+N7</f>
        <v>86.3</v>
      </c>
      <c r="L7" s="30">
        <f>AB7+AO7+BA7+BM7+BY7+CJ7+CU7+DF7</f>
        <v>71.8</v>
      </c>
      <c r="M7" s="8">
        <f>AD7+AQ7+BC7+BO7+CA7+CL7+CW7+DH7</f>
        <v>8</v>
      </c>
      <c r="N7" s="31">
        <f>O7/2</f>
        <v>6.5</v>
      </c>
      <c r="O7" s="32">
        <f>W7+AJ7+AV7+BH7+BT7+CE7+CP7+DA7</f>
        <v>13</v>
      </c>
      <c r="P7" s="24">
        <v>2.37</v>
      </c>
      <c r="Q7" s="1"/>
      <c r="R7" s="1"/>
      <c r="S7" s="1"/>
      <c r="T7" s="1"/>
      <c r="U7" s="1"/>
      <c r="V7" s="1"/>
      <c r="W7" s="2">
        <v>0</v>
      </c>
      <c r="X7" s="2">
        <v>1</v>
      </c>
      <c r="Y7" s="2"/>
      <c r="Z7" s="2"/>
      <c r="AA7" s="25"/>
      <c r="AB7" s="7">
        <f>P7+Q7+R7+S7+T7+U7+V7</f>
        <v>2.37</v>
      </c>
      <c r="AC7" s="19">
        <f>W7/2</f>
        <v>0</v>
      </c>
      <c r="AD7" s="6">
        <f>(X7*3)+(Y7*5)+(Z7*5)+(AA7*20)</f>
        <v>3</v>
      </c>
      <c r="AE7" s="20">
        <f>AB7+AC7+AD7</f>
        <v>5.37</v>
      </c>
      <c r="AF7" s="24">
        <v>4.76</v>
      </c>
      <c r="AG7" s="1"/>
      <c r="AH7" s="1"/>
      <c r="AI7" s="1"/>
      <c r="AJ7" s="2">
        <v>7</v>
      </c>
      <c r="AK7" s="2"/>
      <c r="AL7" s="2"/>
      <c r="AM7" s="2"/>
      <c r="AN7" s="2"/>
      <c r="AO7" s="7">
        <f>AF7+AG7+AH7+AI7</f>
        <v>4.76</v>
      </c>
      <c r="AP7" s="19">
        <f>AJ7/2</f>
        <v>3.5</v>
      </c>
      <c r="AQ7" s="6">
        <f>(AK7*3)+(AL7*5)+(AM7*5)+(AN7*20)</f>
        <v>0</v>
      </c>
      <c r="AR7" s="20">
        <f>AO7+AP7+AQ7</f>
        <v>8.26</v>
      </c>
      <c r="AS7" s="24">
        <v>22.58</v>
      </c>
      <c r="AT7" s="1"/>
      <c r="AU7" s="1"/>
      <c r="AV7" s="2">
        <v>1</v>
      </c>
      <c r="AW7" s="2"/>
      <c r="AX7" s="2"/>
      <c r="AY7" s="2"/>
      <c r="AZ7" s="2"/>
      <c r="BA7" s="7">
        <f>AS7+AT7+AU7</f>
        <v>22.58</v>
      </c>
      <c r="BB7" s="19">
        <f>AV7/2</f>
        <v>0.5</v>
      </c>
      <c r="BC7" s="6">
        <f>(AW7*3)+(AX7*5)+(AY7*5)+(AZ7*20)</f>
        <v>0</v>
      </c>
      <c r="BD7" s="20">
        <f>BA7+BB7+BC7</f>
        <v>23.08</v>
      </c>
      <c r="BE7" s="24">
        <v>42.09</v>
      </c>
      <c r="BF7" s="1"/>
      <c r="BG7" s="1"/>
      <c r="BH7" s="2">
        <v>5</v>
      </c>
      <c r="BI7" s="2"/>
      <c r="BJ7" s="2"/>
      <c r="BK7" s="2">
        <v>1</v>
      </c>
      <c r="BL7" s="2"/>
      <c r="BM7" s="7">
        <f>BE7+BF7+BG7</f>
        <v>42.09</v>
      </c>
      <c r="BN7" s="19">
        <f>BH7/2</f>
        <v>2.5</v>
      </c>
      <c r="BO7" s="6">
        <f>(BI7*3)+(BJ7*5)+(BK7*5)+(BL7*20)</f>
        <v>5</v>
      </c>
      <c r="BP7" s="20">
        <f>BM7+BN7+BO7</f>
        <v>49.59</v>
      </c>
      <c r="BQ7" s="24"/>
      <c r="BR7" s="1"/>
      <c r="BS7" s="1"/>
      <c r="BT7" s="2"/>
      <c r="BU7" s="2"/>
      <c r="BV7" s="2"/>
      <c r="BW7" s="2"/>
      <c r="BX7" s="2"/>
      <c r="BY7" s="7">
        <f>BQ7+BR7+BS7</f>
        <v>0</v>
      </c>
      <c r="BZ7" s="19">
        <f>BT7/2</f>
        <v>0</v>
      </c>
      <c r="CA7" s="6">
        <f>(BU7*3)+(BV7*5)+(BW7*5)+(BX7*20)</f>
        <v>0</v>
      </c>
      <c r="CB7" s="20">
        <f>BY7+BZ7+CA7</f>
        <v>0</v>
      </c>
      <c r="CC7" s="24"/>
      <c r="CD7" s="1"/>
      <c r="CE7" s="2"/>
      <c r="CF7" s="2"/>
      <c r="CG7" s="2"/>
      <c r="CH7" s="2"/>
      <c r="CI7" s="2"/>
      <c r="CJ7" s="7">
        <f>CC7+CD7</f>
        <v>0</v>
      </c>
      <c r="CK7" s="19">
        <f>CE7/2</f>
        <v>0</v>
      </c>
      <c r="CL7" s="6">
        <f>(CF7*3)+(CG7*5)+(CH7*5)+(CI7*20)</f>
        <v>0</v>
      </c>
      <c r="CM7" s="20">
        <f>CJ7+CK7+CL7</f>
        <v>0</v>
      </c>
      <c r="CN7" s="24"/>
      <c r="CO7" s="1"/>
      <c r="CP7" s="2"/>
      <c r="CQ7" s="2"/>
      <c r="CR7" s="2"/>
      <c r="CS7" s="2"/>
      <c r="CT7" s="2"/>
      <c r="CU7" s="7">
        <f>CN7+CO7</f>
        <v>0</v>
      </c>
      <c r="CV7" s="19">
        <f>CP7/2</f>
        <v>0</v>
      </c>
      <c r="CW7" s="6">
        <f>(CQ7*3)+(CR7*5)+(CS7*5)+(CT7*20)</f>
        <v>0</v>
      </c>
      <c r="CX7" s="20">
        <f>CU7+CV7+CW7</f>
        <v>0</v>
      </c>
      <c r="CY7" s="24"/>
      <c r="CZ7" s="1"/>
      <c r="DA7" s="2"/>
      <c r="DB7" s="2"/>
      <c r="DC7" s="2"/>
      <c r="DD7" s="2"/>
      <c r="DE7" s="2"/>
      <c r="DF7" s="7">
        <f>CY7+CZ7</f>
        <v>0</v>
      </c>
      <c r="DG7" s="19">
        <f>DA7/2</f>
        <v>0</v>
      </c>
      <c r="DH7" s="6">
        <f>(DB7*3)+(DC7*5)+(DD7*5)+(DE7*20)</f>
        <v>0</v>
      </c>
      <c r="DI7" s="20">
        <f>DF7+DG7+DH7</f>
        <v>0</v>
      </c>
    </row>
    <row r="8" spans="1:113" ht="12.75">
      <c r="A8" s="26">
        <v>16</v>
      </c>
      <c r="B8" s="9" t="s">
        <v>100</v>
      </c>
      <c r="C8" s="9"/>
      <c r="D8" s="10"/>
      <c r="E8" s="10" t="s">
        <v>12</v>
      </c>
      <c r="F8" s="21" t="s">
        <v>86</v>
      </c>
      <c r="G8" s="22">
        <f>IF(AND(OR($G$2="Y",$H$2="Y"),I8&lt;5,J8&lt;5),IF(AND(I8=I7,J8=J7),G7+1,1),"")</f>
      </c>
      <c r="H8" s="17">
        <f>IF(AND($H$2="Y",J8&gt;0,OR(AND(G8=1,G20=10),AND(G8=2,G32=20),AND(G8=3,G46=30),AND(G8=4,G55=40),AND(G8=5,G64=50),AND(G8=6,G73=60),AND(G8=7,G82=70),AND(G8=8,G91=80),AND(G8=9,G100=90),AND(G8=10,G109=100))),VLOOKUP(J8-1,SortLookup!$A$13:$B$16,2,FALSE),"")</f>
      </c>
      <c r="I8" s="16">
        <f>IF(ISNA(VLOOKUP(E8,SortLookup!$A$1:$B$5,2,FALSE))," ",VLOOKUP(E8,SortLookup!$A$1:$B$5,2,FALSE))</f>
        <v>0</v>
      </c>
      <c r="J8" s="23" t="str">
        <f>IF(ISNA(VLOOKUP(F8,SortLookup!$A$7:$B$11,2,FALSE))," ",VLOOKUP(F8,SortLookup!$A$7:$B$11,2,FALSE))</f>
        <v> </v>
      </c>
      <c r="K8" s="29">
        <f>L8+M8+N8</f>
        <v>101.78</v>
      </c>
      <c r="L8" s="30">
        <f>AB8+AO8+BA8+BM8+BY8+CJ8+CU8+DF8</f>
        <v>90.28</v>
      </c>
      <c r="M8" s="8">
        <f>AD8+AQ8+BC8+BO8+CA8+CL8+CW8+DH8</f>
        <v>3</v>
      </c>
      <c r="N8" s="31">
        <f>O8/2</f>
        <v>8.5</v>
      </c>
      <c r="O8" s="32">
        <f>W8+AJ8+AV8+BH8+BT8+CE8+CP8+DA8</f>
        <v>17</v>
      </c>
      <c r="P8" s="24">
        <v>2.2</v>
      </c>
      <c r="Q8" s="1"/>
      <c r="R8" s="1"/>
      <c r="S8" s="1"/>
      <c r="T8" s="1"/>
      <c r="U8" s="1"/>
      <c r="V8" s="1"/>
      <c r="W8" s="2">
        <v>1</v>
      </c>
      <c r="X8" s="2">
        <v>1</v>
      </c>
      <c r="Y8" s="2"/>
      <c r="Z8" s="2"/>
      <c r="AA8" s="25"/>
      <c r="AB8" s="7">
        <f>P8+Q8+R8+S8+T8+U8+V8</f>
        <v>2.2</v>
      </c>
      <c r="AC8" s="19">
        <f>W8/2</f>
        <v>0.5</v>
      </c>
      <c r="AD8" s="6">
        <f>(X8*3)+(Y8*5)+(Z8*5)+(AA8*20)</f>
        <v>3</v>
      </c>
      <c r="AE8" s="20">
        <f>AB8+AC8+AD8</f>
        <v>5.7</v>
      </c>
      <c r="AF8" s="24">
        <v>4.62</v>
      </c>
      <c r="AG8" s="1"/>
      <c r="AH8" s="1"/>
      <c r="AI8" s="1"/>
      <c r="AJ8" s="2">
        <v>4</v>
      </c>
      <c r="AK8" s="2"/>
      <c r="AL8" s="2"/>
      <c r="AM8" s="2"/>
      <c r="AN8" s="2"/>
      <c r="AO8" s="7">
        <f>AF8+AG8+AH8+AI8</f>
        <v>4.62</v>
      </c>
      <c r="AP8" s="19">
        <f>AJ8/2</f>
        <v>2</v>
      </c>
      <c r="AQ8" s="6">
        <f>(AK8*3)+(AL8*5)+(AM8*5)+(AN8*20)</f>
        <v>0</v>
      </c>
      <c r="AR8" s="20">
        <f>AO8+AP8+AQ8</f>
        <v>6.62</v>
      </c>
      <c r="AS8" s="24">
        <v>35.08</v>
      </c>
      <c r="AT8" s="1"/>
      <c r="AU8" s="1"/>
      <c r="AV8" s="2">
        <v>5</v>
      </c>
      <c r="AW8" s="2"/>
      <c r="AX8" s="2"/>
      <c r="AY8" s="2"/>
      <c r="AZ8" s="2"/>
      <c r="BA8" s="7">
        <f>AS8+AT8+AU8</f>
        <v>35.08</v>
      </c>
      <c r="BB8" s="19">
        <f>AV8/2</f>
        <v>2.5</v>
      </c>
      <c r="BC8" s="6">
        <f>(AW8*3)+(AX8*5)+(AY8*5)+(AZ8*20)</f>
        <v>0</v>
      </c>
      <c r="BD8" s="20">
        <f>BA8+BB8+BC8</f>
        <v>37.58</v>
      </c>
      <c r="BE8" s="24">
        <v>48.38</v>
      </c>
      <c r="BF8" s="1"/>
      <c r="BG8" s="1"/>
      <c r="BH8" s="2">
        <v>7</v>
      </c>
      <c r="BI8" s="2"/>
      <c r="BJ8" s="2"/>
      <c r="BK8" s="2"/>
      <c r="BL8" s="2"/>
      <c r="BM8" s="7">
        <f>BE8+BF8+BG8</f>
        <v>48.38</v>
      </c>
      <c r="BN8" s="19">
        <f>BH8/2</f>
        <v>3.5</v>
      </c>
      <c r="BO8" s="6">
        <f>(BI8*3)+(BJ8*5)+(BK8*5)+(BL8*20)</f>
        <v>0</v>
      </c>
      <c r="BP8" s="20">
        <f>BM8+BN8+BO8</f>
        <v>51.88</v>
      </c>
      <c r="BQ8" s="24"/>
      <c r="BR8" s="1"/>
      <c r="BS8" s="1"/>
      <c r="BT8" s="2"/>
      <c r="BU8" s="2"/>
      <c r="BV8" s="2"/>
      <c r="BW8" s="2"/>
      <c r="BX8" s="2"/>
      <c r="BY8" s="7">
        <f>BQ8+BR8+BS8</f>
        <v>0</v>
      </c>
      <c r="BZ8" s="19">
        <f>BT8/2</f>
        <v>0</v>
      </c>
      <c r="CA8" s="6">
        <f>(BU8*3)+(BV8*5)+(BW8*5)+(BX8*20)</f>
        <v>0</v>
      </c>
      <c r="CB8" s="20">
        <f>BY8+BZ8+CA8</f>
        <v>0</v>
      </c>
      <c r="CC8" s="24"/>
      <c r="CD8" s="1"/>
      <c r="CE8" s="2"/>
      <c r="CF8" s="2"/>
      <c r="CG8" s="2"/>
      <c r="CH8" s="2"/>
      <c r="CI8" s="2"/>
      <c r="CJ8" s="7">
        <f>CC8+CD8</f>
        <v>0</v>
      </c>
      <c r="CK8" s="19">
        <f>CE8/2</f>
        <v>0</v>
      </c>
      <c r="CL8" s="6">
        <f>(CF8*3)+(CG8*5)+(CH8*5)+(CI8*20)</f>
        <v>0</v>
      </c>
      <c r="CM8" s="20">
        <f>CJ8+CK8+CL8</f>
        <v>0</v>
      </c>
      <c r="CN8" s="24"/>
      <c r="CO8" s="1"/>
      <c r="CP8" s="2"/>
      <c r="CQ8" s="2"/>
      <c r="CR8" s="2"/>
      <c r="CS8" s="2"/>
      <c r="CT8" s="2"/>
      <c r="CU8" s="7">
        <f>CN8+CO8</f>
        <v>0</v>
      </c>
      <c r="CV8" s="19">
        <f>CP8/2</f>
        <v>0</v>
      </c>
      <c r="CW8" s="6">
        <f>(CQ8*3)+(CR8*5)+(CS8*5)+(CT8*20)</f>
        <v>0</v>
      </c>
      <c r="CX8" s="20">
        <f>CU8+CV8+CW8</f>
        <v>0</v>
      </c>
      <c r="CY8" s="24"/>
      <c r="CZ8" s="1"/>
      <c r="DA8" s="2"/>
      <c r="DB8" s="2"/>
      <c r="DC8" s="2"/>
      <c r="DD8" s="2"/>
      <c r="DE8" s="2"/>
      <c r="DF8" s="7">
        <f>CY8+CZ8</f>
        <v>0</v>
      </c>
      <c r="DG8" s="19">
        <f>DA8/2</f>
        <v>0</v>
      </c>
      <c r="DH8" s="6">
        <f>(DB8*3)+(DC8*5)+(DD8*5)+(DE8*20)</f>
        <v>0</v>
      </c>
      <c r="DI8" s="20">
        <f>DF8+DG8+DH8</f>
        <v>0</v>
      </c>
    </row>
    <row r="9" spans="1:113" ht="12.75">
      <c r="A9" s="26">
        <v>12</v>
      </c>
      <c r="B9" s="9" t="s">
        <v>96</v>
      </c>
      <c r="C9" s="9"/>
      <c r="D9" s="10"/>
      <c r="E9" s="10" t="s">
        <v>12</v>
      </c>
      <c r="F9" s="21" t="s">
        <v>86</v>
      </c>
      <c r="G9" s="22">
        <f>IF(AND(OR($G$2="Y",$H$2="Y"),I9&lt;5,J9&lt;5),IF(AND(I9=I8,J9=J8),G8+1,1),"")</f>
      </c>
      <c r="H9" s="17">
        <f>IF(AND($H$2="Y",J9&gt;0,OR(AND(G9=1,G22=10),AND(G9=2,G34=20),AND(G9=3,G47=30),AND(G9=4,G56=40),AND(G9=5,G65=50),AND(G9=6,G74=60),AND(G9=7,G83=70),AND(G9=8,G92=80),AND(G9=9,G101=90),AND(G9=10,G110=100))),VLOOKUP(J9-1,SortLookup!$A$13:$B$16,2,FALSE),"")</f>
      </c>
      <c r="I9" s="16">
        <f>IF(ISNA(VLOOKUP(E9,SortLookup!$A$1:$B$5,2,FALSE))," ",VLOOKUP(E9,SortLookup!$A$1:$B$5,2,FALSE))</f>
        <v>0</v>
      </c>
      <c r="J9" s="23" t="str">
        <f>IF(ISNA(VLOOKUP(F9,SortLookup!$A$7:$B$11,2,FALSE))," ",VLOOKUP(F9,SortLookup!$A$7:$B$11,2,FALSE))</f>
        <v> </v>
      </c>
      <c r="K9" s="29">
        <f>L9+M9+N9</f>
        <v>146.2</v>
      </c>
      <c r="L9" s="30">
        <f>AB9+AO9+BA9+BM9+BY9+CJ9+CU9+DF9</f>
        <v>111.7</v>
      </c>
      <c r="M9" s="8">
        <f>AD9+AQ9+BC9+BO9+CA9+CL9+CW9+DH9</f>
        <v>13</v>
      </c>
      <c r="N9" s="31">
        <f>O9/2</f>
        <v>21.5</v>
      </c>
      <c r="O9" s="32">
        <f>W9+AJ9+AV9+BH9+BT9+CE9+CP9+DA9</f>
        <v>43</v>
      </c>
      <c r="P9" s="24">
        <v>2.25</v>
      </c>
      <c r="Q9" s="1"/>
      <c r="R9" s="1"/>
      <c r="S9" s="1"/>
      <c r="T9" s="1"/>
      <c r="U9" s="1"/>
      <c r="V9" s="1"/>
      <c r="W9" s="2">
        <v>3</v>
      </c>
      <c r="X9" s="2">
        <v>1</v>
      </c>
      <c r="Y9" s="2"/>
      <c r="Z9" s="2"/>
      <c r="AA9" s="25"/>
      <c r="AB9" s="7">
        <f>P9+Q9+R9+S9+T9+U9+V9</f>
        <v>2.25</v>
      </c>
      <c r="AC9" s="19">
        <f>W9/2</f>
        <v>1.5</v>
      </c>
      <c r="AD9" s="6">
        <f>(X9*3)+(Y9*5)+(Z9*5)+(AA9*20)</f>
        <v>3</v>
      </c>
      <c r="AE9" s="20">
        <f>AB9+AC9+AD9</f>
        <v>6.75</v>
      </c>
      <c r="AF9" s="24">
        <v>6.98</v>
      </c>
      <c r="AG9" s="1"/>
      <c r="AH9" s="1"/>
      <c r="AI9" s="1"/>
      <c r="AJ9" s="2">
        <v>4</v>
      </c>
      <c r="AK9" s="2"/>
      <c r="AL9" s="2"/>
      <c r="AM9" s="2"/>
      <c r="AN9" s="2"/>
      <c r="AO9" s="7">
        <f>AF9+AG9+AH9+AI9</f>
        <v>6.98</v>
      </c>
      <c r="AP9" s="19">
        <f>AJ9/2</f>
        <v>2</v>
      </c>
      <c r="AQ9" s="6">
        <f>(AK9*3)+(AL9*5)+(AM9*5)+(AN9*20)</f>
        <v>0</v>
      </c>
      <c r="AR9" s="20">
        <f>AO9+AP9+AQ9</f>
        <v>8.98</v>
      </c>
      <c r="AS9" s="24">
        <v>40.1</v>
      </c>
      <c r="AT9" s="1"/>
      <c r="AU9" s="1"/>
      <c r="AV9" s="2">
        <v>14</v>
      </c>
      <c r="AW9" s="2"/>
      <c r="AX9" s="2"/>
      <c r="AY9" s="2">
        <v>1</v>
      </c>
      <c r="AZ9" s="2"/>
      <c r="BA9" s="7">
        <f>AS9+AT9+AU9</f>
        <v>40.1</v>
      </c>
      <c r="BB9" s="19">
        <f>AV9/2</f>
        <v>7</v>
      </c>
      <c r="BC9" s="6">
        <f>(AW9*3)+(AX9*5)+(AY9*5)+(AZ9*20)</f>
        <v>5</v>
      </c>
      <c r="BD9" s="20">
        <f>BA9+BB9+BC9</f>
        <v>52.1</v>
      </c>
      <c r="BE9" s="24">
        <v>62.37</v>
      </c>
      <c r="BF9" s="1"/>
      <c r="BG9" s="1"/>
      <c r="BH9" s="2">
        <v>22</v>
      </c>
      <c r="BI9" s="2"/>
      <c r="BJ9" s="2"/>
      <c r="BK9" s="2">
        <v>1</v>
      </c>
      <c r="BL9" s="2"/>
      <c r="BM9" s="7">
        <f>BE9+BF9+BG9</f>
        <v>62.37</v>
      </c>
      <c r="BN9" s="19">
        <f>BH9/2</f>
        <v>11</v>
      </c>
      <c r="BO9" s="6">
        <f>(BI9*3)+(BJ9*5)+(BK9*5)+(BL9*20)</f>
        <v>5</v>
      </c>
      <c r="BP9" s="20">
        <f>BM9+BN9+BO9</f>
        <v>78.37</v>
      </c>
      <c r="BQ9" s="24"/>
      <c r="BR9" s="1"/>
      <c r="BS9" s="1"/>
      <c r="BT9" s="2"/>
      <c r="BU9" s="2"/>
      <c r="BV9" s="2"/>
      <c r="BW9" s="2"/>
      <c r="BX9" s="2"/>
      <c r="BY9" s="7">
        <f>BQ9+BR9+BS9</f>
        <v>0</v>
      </c>
      <c r="BZ9" s="19">
        <f>BT9/2</f>
        <v>0</v>
      </c>
      <c r="CA9" s="6">
        <f>(BU9*3)+(BV9*5)+(BW9*5)+(BX9*20)</f>
        <v>0</v>
      </c>
      <c r="CB9" s="20">
        <f>BY9+BZ9+CA9</f>
        <v>0</v>
      </c>
      <c r="CC9" s="24"/>
      <c r="CD9" s="1"/>
      <c r="CE9" s="2"/>
      <c r="CF9" s="2"/>
      <c r="CG9" s="2"/>
      <c r="CH9" s="2"/>
      <c r="CI9" s="2"/>
      <c r="CJ9" s="7">
        <f>CC9+CD9</f>
        <v>0</v>
      </c>
      <c r="CK9" s="19">
        <f>CE9/2</f>
        <v>0</v>
      </c>
      <c r="CL9" s="6">
        <f>(CF9*3)+(CG9*5)+(CH9*5)+(CI9*20)</f>
        <v>0</v>
      </c>
      <c r="CM9" s="20">
        <f>CJ9+CK9+CL9</f>
        <v>0</v>
      </c>
      <c r="CN9" s="24"/>
      <c r="CO9" s="1"/>
      <c r="CP9" s="2"/>
      <c r="CQ9" s="2"/>
      <c r="CR9" s="2"/>
      <c r="CS9" s="2"/>
      <c r="CT9" s="2"/>
      <c r="CU9" s="7">
        <f>CN9+CO9</f>
        <v>0</v>
      </c>
      <c r="CV9" s="19">
        <f>CP9/2</f>
        <v>0</v>
      </c>
      <c r="CW9" s="6">
        <f>(CQ9*3)+(CR9*5)+(CS9*5)+(CT9*20)</f>
        <v>0</v>
      </c>
      <c r="CX9" s="20">
        <f>CU9+CV9+CW9</f>
        <v>0</v>
      </c>
      <c r="CY9" s="24"/>
      <c r="CZ9" s="1"/>
      <c r="DA9" s="2"/>
      <c r="DB9" s="2"/>
      <c r="DC9" s="2"/>
      <c r="DD9" s="2"/>
      <c r="DE9" s="2"/>
      <c r="DF9" s="7">
        <f>CY9+CZ9</f>
        <v>0</v>
      </c>
      <c r="DG9" s="19">
        <f>DA9/2</f>
        <v>0</v>
      </c>
      <c r="DH9" s="6">
        <f>(DB9*3)+(DC9*5)+(DD9*5)+(DE9*20)</f>
        <v>0</v>
      </c>
      <c r="DI9" s="20">
        <f>DF9+DG9+DH9</f>
        <v>0</v>
      </c>
    </row>
    <row r="10" spans="1:113" s="73" customFormat="1" ht="12.75">
      <c r="A10" s="52"/>
      <c r="B10" s="53"/>
      <c r="C10" s="53"/>
      <c r="D10" s="54"/>
      <c r="E10" s="54"/>
      <c r="F10" s="55"/>
      <c r="G10" s="56"/>
      <c r="H10" s="57"/>
      <c r="I10" s="58"/>
      <c r="J10" s="59"/>
      <c r="K10" s="60"/>
      <c r="L10" s="61"/>
      <c r="M10" s="62"/>
      <c r="N10" s="63"/>
      <c r="O10" s="64"/>
      <c r="P10" s="65"/>
      <c r="Q10" s="66"/>
      <c r="R10" s="66"/>
      <c r="S10" s="66"/>
      <c r="T10" s="66"/>
      <c r="U10" s="66"/>
      <c r="V10" s="66"/>
      <c r="W10" s="67"/>
      <c r="X10" s="67"/>
      <c r="Y10" s="67"/>
      <c r="Z10" s="67"/>
      <c r="AA10" s="68"/>
      <c r="AB10" s="69"/>
      <c r="AC10" s="70"/>
      <c r="AD10" s="71"/>
      <c r="AE10" s="72"/>
      <c r="AF10" s="65"/>
      <c r="AG10" s="66"/>
      <c r="AH10" s="66"/>
      <c r="AI10" s="66"/>
      <c r="AJ10" s="67"/>
      <c r="AK10" s="67"/>
      <c r="AL10" s="67"/>
      <c r="AM10" s="67"/>
      <c r="AN10" s="67"/>
      <c r="AO10" s="69"/>
      <c r="AP10" s="70"/>
      <c r="AQ10" s="71"/>
      <c r="AR10" s="72"/>
      <c r="AS10" s="65"/>
      <c r="AT10" s="66"/>
      <c r="AU10" s="66"/>
      <c r="AV10" s="67"/>
      <c r="AW10" s="67"/>
      <c r="AX10" s="67"/>
      <c r="AY10" s="67"/>
      <c r="AZ10" s="67"/>
      <c r="BA10" s="69"/>
      <c r="BB10" s="70"/>
      <c r="BC10" s="71"/>
      <c r="BD10" s="72"/>
      <c r="BE10" s="65"/>
      <c r="BF10" s="66"/>
      <c r="BG10" s="66"/>
      <c r="BH10" s="67"/>
      <c r="BI10" s="67"/>
      <c r="BJ10" s="67"/>
      <c r="BK10" s="67"/>
      <c r="BL10" s="67"/>
      <c r="BM10" s="69"/>
      <c r="BN10" s="70"/>
      <c r="BO10" s="71"/>
      <c r="BP10" s="72"/>
      <c r="BQ10" s="65"/>
      <c r="BR10" s="66"/>
      <c r="BS10" s="66"/>
      <c r="BT10" s="67"/>
      <c r="BU10" s="67"/>
      <c r="BV10" s="67"/>
      <c r="BW10" s="67"/>
      <c r="BX10" s="67"/>
      <c r="BY10" s="69"/>
      <c r="BZ10" s="70"/>
      <c r="CA10" s="71"/>
      <c r="CB10" s="72"/>
      <c r="CC10" s="65"/>
      <c r="CD10" s="66"/>
      <c r="CE10" s="67"/>
      <c r="CF10" s="67"/>
      <c r="CG10" s="67"/>
      <c r="CH10" s="67"/>
      <c r="CI10" s="67"/>
      <c r="CJ10" s="69"/>
      <c r="CK10" s="70"/>
      <c r="CL10" s="71"/>
      <c r="CM10" s="72"/>
      <c r="CN10" s="65"/>
      <c r="CO10" s="66"/>
      <c r="CP10" s="67"/>
      <c r="CQ10" s="67"/>
      <c r="CR10" s="67"/>
      <c r="CS10" s="67"/>
      <c r="CT10" s="67"/>
      <c r="CU10" s="69"/>
      <c r="CV10" s="70"/>
      <c r="CW10" s="71"/>
      <c r="CX10" s="72"/>
      <c r="CY10" s="65"/>
      <c r="CZ10" s="66"/>
      <c r="DA10" s="67"/>
      <c r="DB10" s="67"/>
      <c r="DC10" s="67"/>
      <c r="DD10" s="67"/>
      <c r="DE10" s="67"/>
      <c r="DF10" s="69"/>
      <c r="DG10" s="70"/>
      <c r="DH10" s="71"/>
      <c r="DI10" s="72"/>
    </row>
    <row r="11" spans="1:113" ht="12.75">
      <c r="A11" s="26">
        <v>11</v>
      </c>
      <c r="B11" s="9" t="s">
        <v>95</v>
      </c>
      <c r="C11" s="9"/>
      <c r="D11" s="10"/>
      <c r="E11" s="10" t="s">
        <v>13</v>
      </c>
      <c r="F11" s="21" t="s">
        <v>18</v>
      </c>
      <c r="G11" s="22">
        <f>IF(AND(OR($G$2="Y",$H$2="Y"),I11&lt;5,J11&lt;5),IF(AND(I11=I9,J11=J9),G9+1,1),"")</f>
      </c>
      <c r="H11" s="17">
        <f>IF(AND($H$2="Y",J11&gt;0,OR(AND(G11=1,G24=10),AND(G11=2,G35=20),AND(G11=3,G48=30),AND(G11=4,G57=40),AND(G11=5,G66=50),AND(G11=6,G75=60),AND(G11=7,G84=70),AND(G11=8,G93=80),AND(G11=9,G102=90),AND(G11=10,G111=100))),VLOOKUP(J11-1,SortLookup!$A$13:$B$16,2,FALSE),"")</f>
      </c>
      <c r="I11" s="16">
        <f>IF(ISNA(VLOOKUP(E11,SortLookup!$A$1:$B$5,2,FALSE))," ",VLOOKUP(E11,SortLookup!$A$1:$B$5,2,FALSE))</f>
        <v>1</v>
      </c>
      <c r="J11" s="23">
        <f>IF(ISNA(VLOOKUP(F11,SortLookup!$A$7:$B$11,2,FALSE))," ",VLOOKUP(F11,SortLookup!$A$7:$B$11,2,FALSE))</f>
        <v>2</v>
      </c>
      <c r="K11" s="29">
        <f>L11+M11+N11</f>
        <v>56.55</v>
      </c>
      <c r="L11" s="30">
        <f>AB11+AO11+BA11+BM11+BY11+CJ11+CU11+DF11</f>
        <v>51.05</v>
      </c>
      <c r="M11" s="8">
        <f>AD11+AQ11+BC11+BO11+CA11+CL11+CW11+DH11</f>
        <v>0</v>
      </c>
      <c r="N11" s="31">
        <f>O11/2</f>
        <v>5.5</v>
      </c>
      <c r="O11" s="32">
        <f>W11+AJ11+AV11+BH11+BT11+CE11+CP11+DA11</f>
        <v>11</v>
      </c>
      <c r="P11" s="24">
        <v>1.45</v>
      </c>
      <c r="Q11" s="1"/>
      <c r="R11" s="1"/>
      <c r="S11" s="1"/>
      <c r="T11" s="1"/>
      <c r="U11" s="1"/>
      <c r="V11" s="1"/>
      <c r="W11" s="2">
        <v>0</v>
      </c>
      <c r="X11" s="2"/>
      <c r="Y11" s="2"/>
      <c r="Z11" s="2"/>
      <c r="AA11" s="25"/>
      <c r="AB11" s="7">
        <f>P11+Q11+R11+S11+T11+U11+V11</f>
        <v>1.45</v>
      </c>
      <c r="AC11" s="19">
        <f>W11/2</f>
        <v>0</v>
      </c>
      <c r="AD11" s="6">
        <f>(X11*3)+(Y11*5)+(Z11*5)+(AA11*20)</f>
        <v>0</v>
      </c>
      <c r="AE11" s="20">
        <f>AB11+AC11+AD11</f>
        <v>1.45</v>
      </c>
      <c r="AF11" s="24">
        <v>4.09</v>
      </c>
      <c r="AG11" s="1"/>
      <c r="AH11" s="1"/>
      <c r="AI11" s="1"/>
      <c r="AJ11" s="2">
        <v>1</v>
      </c>
      <c r="AK11" s="2"/>
      <c r="AL11" s="2"/>
      <c r="AM11" s="2"/>
      <c r="AN11" s="2"/>
      <c r="AO11" s="7">
        <f>AF11+AG11+AH11+AI11</f>
        <v>4.09</v>
      </c>
      <c r="AP11" s="19">
        <f>AJ11/2</f>
        <v>0.5</v>
      </c>
      <c r="AQ11" s="6">
        <f>(AK11*3)+(AL11*5)+(AM11*5)+(AN11*20)</f>
        <v>0</v>
      </c>
      <c r="AR11" s="20">
        <f>AO11+AP11+AQ11</f>
        <v>4.59</v>
      </c>
      <c r="AS11" s="24">
        <v>15.16</v>
      </c>
      <c r="AT11" s="1"/>
      <c r="AU11" s="1"/>
      <c r="AV11" s="2">
        <v>1</v>
      </c>
      <c r="AW11" s="2"/>
      <c r="AX11" s="2"/>
      <c r="AY11" s="2"/>
      <c r="AZ11" s="2"/>
      <c r="BA11" s="7">
        <f>AS11+AT11+AU11</f>
        <v>15.16</v>
      </c>
      <c r="BB11" s="19">
        <f>AV11/2</f>
        <v>0.5</v>
      </c>
      <c r="BC11" s="6">
        <f>(AW11*3)+(AX11*5)+(AY11*5)+(AZ11*20)</f>
        <v>0</v>
      </c>
      <c r="BD11" s="20">
        <f>BA11+BB11+BC11</f>
        <v>15.66</v>
      </c>
      <c r="BE11" s="24">
        <v>30.35</v>
      </c>
      <c r="BF11" s="1"/>
      <c r="BG11" s="1"/>
      <c r="BH11" s="2">
        <v>9</v>
      </c>
      <c r="BI11" s="2"/>
      <c r="BJ11" s="2"/>
      <c r="BK11" s="2"/>
      <c r="BL11" s="2"/>
      <c r="BM11" s="7">
        <f>BE11+BF11+BG11</f>
        <v>30.35</v>
      </c>
      <c r="BN11" s="19">
        <f>BH11/2</f>
        <v>4.5</v>
      </c>
      <c r="BO11" s="6">
        <f>(BI11*3)+(BJ11*5)+(BK11*5)+(BL11*20)</f>
        <v>0</v>
      </c>
      <c r="BP11" s="20">
        <f>BM11+BN11+BO11</f>
        <v>34.85</v>
      </c>
      <c r="BQ11" s="24"/>
      <c r="BR11" s="1"/>
      <c r="BS11" s="1"/>
      <c r="BT11" s="2"/>
      <c r="BU11" s="2"/>
      <c r="BV11" s="2"/>
      <c r="BW11" s="2"/>
      <c r="BX11" s="2"/>
      <c r="BY11" s="7">
        <f>BQ11+BR11+BS11</f>
        <v>0</v>
      </c>
      <c r="BZ11" s="19">
        <f>BT11/2</f>
        <v>0</v>
      </c>
      <c r="CA11" s="6">
        <f>(BU11*3)+(BV11*5)+(BW11*5)+(BX11*20)</f>
        <v>0</v>
      </c>
      <c r="CB11" s="20">
        <f>BY11+BZ11+CA11</f>
        <v>0</v>
      </c>
      <c r="CC11" s="24"/>
      <c r="CD11" s="1"/>
      <c r="CE11" s="2"/>
      <c r="CF11" s="2"/>
      <c r="CG11" s="2"/>
      <c r="CH11" s="2"/>
      <c r="CI11" s="2"/>
      <c r="CJ11" s="7">
        <f>CC11+CD11</f>
        <v>0</v>
      </c>
      <c r="CK11" s="19">
        <f>CE11/2</f>
        <v>0</v>
      </c>
      <c r="CL11" s="6">
        <f>(CF11*3)+(CG11*5)+(CH11*5)+(CI11*20)</f>
        <v>0</v>
      </c>
      <c r="CM11" s="20">
        <f>CJ11+CK11+CL11</f>
        <v>0</v>
      </c>
      <c r="CN11" s="24"/>
      <c r="CO11" s="1"/>
      <c r="CP11" s="2"/>
      <c r="CQ11" s="2"/>
      <c r="CR11" s="2"/>
      <c r="CS11" s="2"/>
      <c r="CT11" s="2"/>
      <c r="CU11" s="7">
        <f>CN11+CO11</f>
        <v>0</v>
      </c>
      <c r="CV11" s="19">
        <f>CP11/2</f>
        <v>0</v>
      </c>
      <c r="CW11" s="6">
        <f>(CQ11*3)+(CR11*5)+(CS11*5)+(CT11*20)</f>
        <v>0</v>
      </c>
      <c r="CX11" s="20">
        <f>CU11+CV11+CW11</f>
        <v>0</v>
      </c>
      <c r="CY11" s="24"/>
      <c r="CZ11" s="1"/>
      <c r="DA11" s="2"/>
      <c r="DB11" s="2"/>
      <c r="DC11" s="2"/>
      <c r="DD11" s="2"/>
      <c r="DE11" s="2"/>
      <c r="DF11" s="7">
        <f>CY11+CZ11</f>
        <v>0</v>
      </c>
      <c r="DG11" s="19">
        <f>DA11/2</f>
        <v>0</v>
      </c>
      <c r="DH11" s="6">
        <f>(DB11*3)+(DC11*5)+(DD11*5)+(DE11*20)</f>
        <v>0</v>
      </c>
      <c r="DI11" s="20">
        <f>DF11+DG11+DH11</f>
        <v>0</v>
      </c>
    </row>
    <row r="12" spans="1:113" ht="12.75">
      <c r="A12" s="26">
        <v>27</v>
      </c>
      <c r="B12" s="9" t="s">
        <v>111</v>
      </c>
      <c r="C12" s="9"/>
      <c r="D12" s="10"/>
      <c r="E12" s="10" t="s">
        <v>13</v>
      </c>
      <c r="F12" s="21" t="s">
        <v>18</v>
      </c>
      <c r="G12" s="22">
        <f>IF(AND(OR($G$2="Y",$H$2="Y"),I12&lt;5,J12&lt;5),IF(AND(I12=I11,J12=J11),G11+1,1),"")</f>
      </c>
      <c r="H12" s="17">
        <f>IF(AND($H$2="Y",J12&gt;0,OR(AND(G12=1,G25=10),AND(G12=2,G36=20),AND(G12=3,G49=30),AND(G12=4,G58=40),AND(G12=5,G67=50),AND(G12=6,G76=60),AND(G12=7,G85=70),AND(G12=8,G94=80),AND(G12=9,G103=90),AND(G12=10,G112=100))),VLOOKUP(J12-1,SortLookup!$A$13:$B$16,2,FALSE),"")</f>
      </c>
      <c r="I12" s="16">
        <f>IF(ISNA(VLOOKUP(E12,SortLookup!$A$1:$B$5,2,FALSE))," ",VLOOKUP(E12,SortLookup!$A$1:$B$5,2,FALSE))</f>
        <v>1</v>
      </c>
      <c r="J12" s="23">
        <f>IF(ISNA(VLOOKUP(F12,SortLookup!$A$7:$B$11,2,FALSE))," ",VLOOKUP(F12,SortLookup!$A$7:$B$11,2,FALSE))</f>
        <v>2</v>
      </c>
      <c r="K12" s="29">
        <f>L12+M12+N12</f>
        <v>57.34</v>
      </c>
      <c r="L12" s="30">
        <f>AB12+AO12+BA12+BM12+BY12+CJ12+CU12+DF12</f>
        <v>54.84</v>
      </c>
      <c r="M12" s="8">
        <f>AD12+AQ12+BC12+BO12+CA12+CL12+CW12+DH12</f>
        <v>0</v>
      </c>
      <c r="N12" s="31">
        <f>O12/2</f>
        <v>2.5</v>
      </c>
      <c r="O12" s="32">
        <f>W12+AJ12+AV12+BH12+BT12+CE12+CP12+DA12</f>
        <v>5</v>
      </c>
      <c r="P12" s="24">
        <v>1.48</v>
      </c>
      <c r="Q12" s="1"/>
      <c r="R12" s="1"/>
      <c r="S12" s="1"/>
      <c r="T12" s="1"/>
      <c r="U12" s="1"/>
      <c r="V12" s="1"/>
      <c r="W12" s="2">
        <v>0</v>
      </c>
      <c r="X12" s="2"/>
      <c r="Y12" s="2"/>
      <c r="Z12" s="2"/>
      <c r="AA12" s="25"/>
      <c r="AB12" s="7">
        <f>P12+Q12+R12+S12+T12+U12+V12</f>
        <v>1.48</v>
      </c>
      <c r="AC12" s="19">
        <f>W12/2</f>
        <v>0</v>
      </c>
      <c r="AD12" s="6">
        <f>(X12*3)+(Y12*5)+(Z12*5)+(AA12*20)</f>
        <v>0</v>
      </c>
      <c r="AE12" s="20">
        <f>AB12+AC12+AD12</f>
        <v>1.48</v>
      </c>
      <c r="AF12" s="24">
        <v>4.31</v>
      </c>
      <c r="AG12" s="1"/>
      <c r="AH12" s="1"/>
      <c r="AI12" s="1"/>
      <c r="AJ12" s="2">
        <v>0</v>
      </c>
      <c r="AK12" s="2"/>
      <c r="AL12" s="2"/>
      <c r="AM12" s="2"/>
      <c r="AN12" s="2"/>
      <c r="AO12" s="7">
        <f>AF12+AG12+AH12+AI12</f>
        <v>4.31</v>
      </c>
      <c r="AP12" s="19">
        <f>AJ12/2</f>
        <v>0</v>
      </c>
      <c r="AQ12" s="6">
        <f>(AK12*3)+(AL12*5)+(AM12*5)+(AN12*20)</f>
        <v>0</v>
      </c>
      <c r="AR12" s="20">
        <f>AO12+AP12+AQ12</f>
        <v>4.31</v>
      </c>
      <c r="AS12" s="24">
        <v>16.73</v>
      </c>
      <c r="AT12" s="1"/>
      <c r="AU12" s="1"/>
      <c r="AV12" s="2">
        <v>2</v>
      </c>
      <c r="AW12" s="2"/>
      <c r="AX12" s="2"/>
      <c r="AY12" s="2"/>
      <c r="AZ12" s="2"/>
      <c r="BA12" s="7">
        <f>AS12+AT12+AU12</f>
        <v>16.73</v>
      </c>
      <c r="BB12" s="19">
        <f>AV12/2</f>
        <v>1</v>
      </c>
      <c r="BC12" s="6">
        <f>(AW12*3)+(AX12*5)+(AY12*5)+(AZ12*20)</f>
        <v>0</v>
      </c>
      <c r="BD12" s="20">
        <f>BA12+BB12+BC12</f>
        <v>17.73</v>
      </c>
      <c r="BE12" s="24">
        <v>32.32</v>
      </c>
      <c r="BF12" s="1"/>
      <c r="BG12" s="1"/>
      <c r="BH12" s="2">
        <v>3</v>
      </c>
      <c r="BI12" s="2"/>
      <c r="BJ12" s="2"/>
      <c r="BK12" s="2"/>
      <c r="BL12" s="2"/>
      <c r="BM12" s="7">
        <f>BE12+BF12+BG12</f>
        <v>32.32</v>
      </c>
      <c r="BN12" s="19">
        <f>BH12/2</f>
        <v>1.5</v>
      </c>
      <c r="BO12" s="6">
        <f>(BI12*3)+(BJ12*5)+(BK12*5)+(BL12*20)</f>
        <v>0</v>
      </c>
      <c r="BP12" s="20">
        <f>BM12+BN12+BO12</f>
        <v>33.82</v>
      </c>
      <c r="BQ12" s="24"/>
      <c r="BR12" s="1"/>
      <c r="BS12" s="1"/>
      <c r="BT12" s="2"/>
      <c r="BU12" s="2"/>
      <c r="BV12" s="2"/>
      <c r="BW12" s="2"/>
      <c r="BX12" s="2"/>
      <c r="BY12" s="7">
        <f>BQ12+BR12+BS12</f>
        <v>0</v>
      </c>
      <c r="BZ12" s="19">
        <f>BT12/2</f>
        <v>0</v>
      </c>
      <c r="CA12" s="6">
        <f>(BU12*3)+(BV12*5)+(BW12*5)+(BX12*20)</f>
        <v>0</v>
      </c>
      <c r="CB12" s="20">
        <f>BY12+BZ12+CA12</f>
        <v>0</v>
      </c>
      <c r="CC12" s="24"/>
      <c r="CD12" s="1"/>
      <c r="CE12" s="2"/>
      <c r="CF12" s="2"/>
      <c r="CG12" s="2"/>
      <c r="CH12" s="2"/>
      <c r="CI12" s="2"/>
      <c r="CJ12" s="7">
        <f>CC12+CD12</f>
        <v>0</v>
      </c>
      <c r="CK12" s="19">
        <f>CE12/2</f>
        <v>0</v>
      </c>
      <c r="CL12" s="6">
        <f>(CF12*3)+(CG12*5)+(CH12*5)+(CI12*20)</f>
        <v>0</v>
      </c>
      <c r="CM12" s="20">
        <f>CJ12+CK12+CL12</f>
        <v>0</v>
      </c>
      <c r="CN12" s="24"/>
      <c r="CO12" s="1"/>
      <c r="CP12" s="2"/>
      <c r="CQ12" s="2"/>
      <c r="CR12" s="2"/>
      <c r="CS12" s="2"/>
      <c r="CT12" s="2"/>
      <c r="CU12" s="7">
        <f>CN12+CO12</f>
        <v>0</v>
      </c>
      <c r="CV12" s="19">
        <f>CP12/2</f>
        <v>0</v>
      </c>
      <c r="CW12" s="6">
        <f>(CQ12*3)+(CR12*5)+(CS12*5)+(CT12*20)</f>
        <v>0</v>
      </c>
      <c r="CX12" s="20">
        <f>CU12+CV12+CW12</f>
        <v>0</v>
      </c>
      <c r="CY12" s="24"/>
      <c r="CZ12" s="1"/>
      <c r="DA12" s="2"/>
      <c r="DB12" s="2"/>
      <c r="DC12" s="2"/>
      <c r="DD12" s="2"/>
      <c r="DE12" s="2"/>
      <c r="DF12" s="7">
        <f>CY12+CZ12</f>
        <v>0</v>
      </c>
      <c r="DG12" s="19">
        <f>DA12/2</f>
        <v>0</v>
      </c>
      <c r="DH12" s="6">
        <f>(DB12*3)+(DC12*5)+(DD12*5)+(DE12*20)</f>
        <v>0</v>
      </c>
      <c r="DI12" s="20">
        <f>DF12+DG12+DH12</f>
        <v>0</v>
      </c>
    </row>
    <row r="13" spans="1:113" s="95" customFormat="1" ht="12.75">
      <c r="A13" s="74"/>
      <c r="B13" s="75"/>
      <c r="C13" s="75"/>
      <c r="D13" s="76"/>
      <c r="E13" s="76"/>
      <c r="F13" s="77"/>
      <c r="G13" s="78"/>
      <c r="H13" s="79"/>
      <c r="I13" s="80"/>
      <c r="J13" s="81"/>
      <c r="K13" s="82"/>
      <c r="L13" s="83"/>
      <c r="M13" s="84"/>
      <c r="N13" s="85"/>
      <c r="O13" s="86"/>
      <c r="P13" s="87"/>
      <c r="Q13" s="88"/>
      <c r="R13" s="88"/>
      <c r="S13" s="88"/>
      <c r="T13" s="88"/>
      <c r="U13" s="88"/>
      <c r="V13" s="88"/>
      <c r="W13" s="89"/>
      <c r="X13" s="89"/>
      <c r="Y13" s="89"/>
      <c r="Z13" s="89"/>
      <c r="AA13" s="90"/>
      <c r="AB13" s="91"/>
      <c r="AC13" s="92"/>
      <c r="AD13" s="93"/>
      <c r="AE13" s="94"/>
      <c r="AF13" s="87"/>
      <c r="AG13" s="88"/>
      <c r="AH13" s="88"/>
      <c r="AI13" s="88"/>
      <c r="AJ13" s="89"/>
      <c r="AK13" s="89"/>
      <c r="AL13" s="89"/>
      <c r="AM13" s="89"/>
      <c r="AN13" s="89"/>
      <c r="AO13" s="91"/>
      <c r="AP13" s="92"/>
      <c r="AQ13" s="93"/>
      <c r="AR13" s="94"/>
      <c r="AS13" s="87"/>
      <c r="AT13" s="88"/>
      <c r="AU13" s="88"/>
      <c r="AV13" s="89"/>
      <c r="AW13" s="89"/>
      <c r="AX13" s="89"/>
      <c r="AY13" s="89"/>
      <c r="AZ13" s="89"/>
      <c r="BA13" s="91"/>
      <c r="BB13" s="92"/>
      <c r="BC13" s="93"/>
      <c r="BD13" s="94"/>
      <c r="BE13" s="87"/>
      <c r="BF13" s="88"/>
      <c r="BG13" s="88"/>
      <c r="BH13" s="89"/>
      <c r="BI13" s="89"/>
      <c r="BJ13" s="89"/>
      <c r="BK13" s="89"/>
      <c r="BL13" s="89"/>
      <c r="BM13" s="91"/>
      <c r="BN13" s="92"/>
      <c r="BO13" s="93"/>
      <c r="BP13" s="94"/>
      <c r="BQ13" s="87"/>
      <c r="BR13" s="88"/>
      <c r="BS13" s="88"/>
      <c r="BT13" s="89"/>
      <c r="BU13" s="89"/>
      <c r="BV13" s="89"/>
      <c r="BW13" s="89"/>
      <c r="BX13" s="89"/>
      <c r="BY13" s="91"/>
      <c r="BZ13" s="92"/>
      <c r="CA13" s="93"/>
      <c r="CB13" s="94"/>
      <c r="CC13" s="87"/>
      <c r="CD13" s="88"/>
      <c r="CE13" s="89"/>
      <c r="CF13" s="89"/>
      <c r="CG13" s="89"/>
      <c r="CH13" s="89"/>
      <c r="CI13" s="89"/>
      <c r="CJ13" s="91"/>
      <c r="CK13" s="92"/>
      <c r="CL13" s="93"/>
      <c r="CM13" s="94"/>
      <c r="CN13" s="87"/>
      <c r="CO13" s="88"/>
      <c r="CP13" s="89"/>
      <c r="CQ13" s="89"/>
      <c r="CR13" s="89"/>
      <c r="CS13" s="89"/>
      <c r="CT13" s="89"/>
      <c r="CU13" s="91"/>
      <c r="CV13" s="92"/>
      <c r="CW13" s="93"/>
      <c r="CX13" s="94"/>
      <c r="CY13" s="87"/>
      <c r="CZ13" s="88"/>
      <c r="DA13" s="89"/>
      <c r="DB13" s="89"/>
      <c r="DC13" s="89"/>
      <c r="DD13" s="89"/>
      <c r="DE13" s="89"/>
      <c r="DF13" s="91"/>
      <c r="DG13" s="92"/>
      <c r="DH13" s="93"/>
      <c r="DI13" s="94"/>
    </row>
    <row r="14" spans="1:113" ht="12.75">
      <c r="A14" s="26">
        <v>29</v>
      </c>
      <c r="B14" s="9" t="s">
        <v>113</v>
      </c>
      <c r="C14" s="9"/>
      <c r="D14" s="10"/>
      <c r="E14" s="10" t="s">
        <v>13</v>
      </c>
      <c r="F14" s="21" t="s">
        <v>19</v>
      </c>
      <c r="G14" s="22">
        <f>IF(AND(OR($G$2="Y",$H$2="Y"),I14&lt;5,J14&lt;5),IF(AND(I14=I12,J14=J12),G12+1,1),"")</f>
      </c>
      <c r="H14" s="17">
        <f>IF(AND($H$2="Y",J14&gt;0,OR(AND(G14=1,G26=10),AND(G14=2,G38=20),AND(G14=3,G50=30),AND(G14=4,G59=40),AND(G14=5,G68=50),AND(G14=6,G77=60),AND(G14=7,G86=70),AND(G14=8,G95=80),AND(G14=9,G104=90),AND(G14=10,G113=100))),VLOOKUP(J14-1,SortLookup!$A$13:$B$16,2,FALSE),"")</f>
      </c>
      <c r="I14" s="16">
        <f>IF(ISNA(VLOOKUP(E14,SortLookup!$A$1:$B$5,2,FALSE))," ",VLOOKUP(E14,SortLookup!$A$1:$B$5,2,FALSE))</f>
        <v>1</v>
      </c>
      <c r="J14" s="23">
        <f>IF(ISNA(VLOOKUP(F14,SortLookup!$A$7:$B$11,2,FALSE))," ",VLOOKUP(F14,SortLookup!$A$7:$B$11,2,FALSE))</f>
        <v>3</v>
      </c>
      <c r="K14" s="29">
        <f>L14+M14+N14</f>
        <v>47.47</v>
      </c>
      <c r="L14" s="30">
        <f>AB14+AO14+BA14+BM14+BY14+CJ14+CU14+DF14</f>
        <v>44.97</v>
      </c>
      <c r="M14" s="8">
        <f>AD14+AQ14+BC14+BO14+CA14+CL14+CW14+DH14</f>
        <v>0</v>
      </c>
      <c r="N14" s="31">
        <f>O14/2</f>
        <v>2.5</v>
      </c>
      <c r="O14" s="32">
        <f>W14+AJ14+AV14+BH14+BT14+CE14+CP14+DA14</f>
        <v>5</v>
      </c>
      <c r="P14" s="24">
        <v>1.53</v>
      </c>
      <c r="Q14" s="1"/>
      <c r="R14" s="1"/>
      <c r="S14" s="1"/>
      <c r="T14" s="1"/>
      <c r="U14" s="1"/>
      <c r="V14" s="1"/>
      <c r="W14" s="2">
        <v>0</v>
      </c>
      <c r="X14" s="2"/>
      <c r="Y14" s="2"/>
      <c r="Z14" s="2"/>
      <c r="AA14" s="25"/>
      <c r="AB14" s="7">
        <f>P14+Q14+R14+S14+T14+U14+V14</f>
        <v>1.53</v>
      </c>
      <c r="AC14" s="19">
        <f>W14/2</f>
        <v>0</v>
      </c>
      <c r="AD14" s="6">
        <f>(X14*3)+(Y14*5)+(Z14*5)+(AA14*20)</f>
        <v>0</v>
      </c>
      <c r="AE14" s="20">
        <f>AB14+AC14+AD14</f>
        <v>1.53</v>
      </c>
      <c r="AF14" s="24">
        <v>4.24</v>
      </c>
      <c r="AG14" s="1"/>
      <c r="AH14" s="1"/>
      <c r="AI14" s="1"/>
      <c r="AJ14" s="2">
        <v>2</v>
      </c>
      <c r="AK14" s="2"/>
      <c r="AL14" s="2"/>
      <c r="AM14" s="2"/>
      <c r="AN14" s="2"/>
      <c r="AO14" s="7">
        <f>AF14+AG14+AH14+AI14</f>
        <v>4.24</v>
      </c>
      <c r="AP14" s="19">
        <f>AJ14/2</f>
        <v>1</v>
      </c>
      <c r="AQ14" s="6">
        <f>(AK14*3)+(AL14*5)+(AM14*5)+(AN14*20)</f>
        <v>0</v>
      </c>
      <c r="AR14" s="20">
        <f>AO14+AP14+AQ14</f>
        <v>5.24</v>
      </c>
      <c r="AS14" s="24">
        <v>12.07</v>
      </c>
      <c r="AT14" s="1"/>
      <c r="AU14" s="1"/>
      <c r="AV14" s="2">
        <v>1</v>
      </c>
      <c r="AW14" s="2"/>
      <c r="AX14" s="2"/>
      <c r="AY14" s="2"/>
      <c r="AZ14" s="2"/>
      <c r="BA14" s="7">
        <f>AS14+AT14+AU14</f>
        <v>12.07</v>
      </c>
      <c r="BB14" s="19">
        <f>AV14/2</f>
        <v>0.5</v>
      </c>
      <c r="BC14" s="6">
        <f>(AW14*3)+(AX14*5)+(AY14*5)+(AZ14*20)</f>
        <v>0</v>
      </c>
      <c r="BD14" s="20">
        <f>BA14+BB14+BC14</f>
        <v>12.57</v>
      </c>
      <c r="BE14" s="24">
        <v>27.13</v>
      </c>
      <c r="BF14" s="1"/>
      <c r="BG14" s="1"/>
      <c r="BH14" s="2">
        <v>2</v>
      </c>
      <c r="BI14" s="2"/>
      <c r="BJ14" s="2"/>
      <c r="BK14" s="2"/>
      <c r="BL14" s="2"/>
      <c r="BM14" s="7">
        <f>BE14+BF14+BG14</f>
        <v>27.13</v>
      </c>
      <c r="BN14" s="19">
        <f>BH14/2</f>
        <v>1</v>
      </c>
      <c r="BO14" s="6">
        <f>(BI14*3)+(BJ14*5)+(BK14*5)+(BL14*20)</f>
        <v>0</v>
      </c>
      <c r="BP14" s="20">
        <f>BM14+BN14+BO14</f>
        <v>28.13</v>
      </c>
      <c r="BQ14" s="24"/>
      <c r="BR14" s="1"/>
      <c r="BS14" s="1"/>
      <c r="BT14" s="2"/>
      <c r="BU14" s="2"/>
      <c r="BV14" s="2"/>
      <c r="BW14" s="2"/>
      <c r="BX14" s="2"/>
      <c r="BY14" s="7">
        <f>BQ14+BR14+BS14</f>
        <v>0</v>
      </c>
      <c r="BZ14" s="19">
        <f>BT14/2</f>
        <v>0</v>
      </c>
      <c r="CA14" s="6">
        <f>(BU14*3)+(BV14*5)+(BW14*5)+(BX14*20)</f>
        <v>0</v>
      </c>
      <c r="CB14" s="20">
        <f>BY14+BZ14+CA14</f>
        <v>0</v>
      </c>
      <c r="CC14" s="24"/>
      <c r="CD14" s="1"/>
      <c r="CE14" s="2"/>
      <c r="CF14" s="2"/>
      <c r="CG14" s="2"/>
      <c r="CH14" s="2"/>
      <c r="CI14" s="2"/>
      <c r="CJ14" s="7">
        <f>CC14+CD14</f>
        <v>0</v>
      </c>
      <c r="CK14" s="19">
        <f>CE14/2</f>
        <v>0</v>
      </c>
      <c r="CL14" s="6">
        <f>(CF14*3)+(CG14*5)+(CH14*5)+(CI14*20)</f>
        <v>0</v>
      </c>
      <c r="CM14" s="20">
        <f>CJ14+CK14+CL14</f>
        <v>0</v>
      </c>
      <c r="CN14" s="24"/>
      <c r="CO14" s="1"/>
      <c r="CP14" s="2"/>
      <c r="CQ14" s="2"/>
      <c r="CR14" s="2"/>
      <c r="CS14" s="2"/>
      <c r="CT14" s="2"/>
      <c r="CU14" s="7">
        <f>CN14+CO14</f>
        <v>0</v>
      </c>
      <c r="CV14" s="19">
        <f>CP14/2</f>
        <v>0</v>
      </c>
      <c r="CW14" s="6">
        <f>(CQ14*3)+(CR14*5)+(CS14*5)+(CT14*20)</f>
        <v>0</v>
      </c>
      <c r="CX14" s="20">
        <f>CU14+CV14+CW14</f>
        <v>0</v>
      </c>
      <c r="CY14" s="24"/>
      <c r="CZ14" s="1"/>
      <c r="DA14" s="2"/>
      <c r="DB14" s="2"/>
      <c r="DC14" s="2"/>
      <c r="DD14" s="2"/>
      <c r="DE14" s="2"/>
      <c r="DF14" s="7">
        <f>CY14+CZ14</f>
        <v>0</v>
      </c>
      <c r="DG14" s="19">
        <f>DA14/2</f>
        <v>0</v>
      </c>
      <c r="DH14" s="6">
        <f>(DB14*3)+(DC14*5)+(DD14*5)+(DE14*20)</f>
        <v>0</v>
      </c>
      <c r="DI14" s="20">
        <f>DF14+DG14+DH14</f>
        <v>0</v>
      </c>
    </row>
    <row r="15" spans="1:113" ht="12.75">
      <c r="A15" s="26">
        <v>20</v>
      </c>
      <c r="B15" s="9" t="s">
        <v>104</v>
      </c>
      <c r="C15" s="9"/>
      <c r="D15" s="10"/>
      <c r="E15" s="10" t="s">
        <v>13</v>
      </c>
      <c r="F15" s="21" t="s">
        <v>19</v>
      </c>
      <c r="G15" s="22">
        <f>IF(AND(OR($G$2="Y",$H$2="Y"),I15&lt;5,J15&lt;5),IF(AND(I15=I14,J15=J14),G14+1,1),"")</f>
      </c>
      <c r="H15" s="17">
        <f>IF(AND($H$2="Y",J15&gt;0,OR(AND(G15=1,G27=10),AND(G15=2,G40=20),AND(G15=3,G51=30),AND(G15=4,G60=40),AND(G15=5,G69=50),AND(G15=6,G78=60),AND(G15=7,G87=70),AND(G15=8,G96=80),AND(G15=9,G105=90),AND(G15=10,G114=100))),VLOOKUP(J15-1,SortLookup!$A$13:$B$16,2,FALSE),"")</f>
      </c>
      <c r="I15" s="16">
        <f>IF(ISNA(VLOOKUP(E15,SortLookup!$A$1:$B$5,2,FALSE))," ",VLOOKUP(E15,SortLookup!$A$1:$B$5,2,FALSE))</f>
        <v>1</v>
      </c>
      <c r="J15" s="23">
        <f>IF(ISNA(VLOOKUP(F15,SortLookup!$A$7:$B$11,2,FALSE))," ",VLOOKUP(F15,SortLookup!$A$7:$B$11,2,FALSE))</f>
        <v>3</v>
      </c>
      <c r="K15" s="29">
        <f>L15+M15+N15</f>
        <v>67.88</v>
      </c>
      <c r="L15" s="30">
        <f>AB15+AO15+BA15+BM15+BY15+CJ15+CU15+DF15</f>
        <v>59.88</v>
      </c>
      <c r="M15" s="8">
        <f>AD15+AQ15+BC15+BO15+CA15+CL15+CW15+DH15</f>
        <v>5</v>
      </c>
      <c r="N15" s="31">
        <f>O15/2</f>
        <v>3</v>
      </c>
      <c r="O15" s="32">
        <f>W15+AJ15+AV15+BH15+BT15+CE15+CP15+DA15</f>
        <v>6</v>
      </c>
      <c r="P15" s="24">
        <v>1.98</v>
      </c>
      <c r="Q15" s="1"/>
      <c r="R15" s="1"/>
      <c r="S15" s="1"/>
      <c r="T15" s="1"/>
      <c r="U15" s="1"/>
      <c r="V15" s="1"/>
      <c r="W15" s="2">
        <v>1</v>
      </c>
      <c r="X15" s="2"/>
      <c r="Y15" s="2"/>
      <c r="Z15" s="2"/>
      <c r="AA15" s="25"/>
      <c r="AB15" s="7">
        <f>P15+Q15+R15+S15+T15+U15+V15</f>
        <v>1.98</v>
      </c>
      <c r="AC15" s="19">
        <f>W15/2</f>
        <v>0.5</v>
      </c>
      <c r="AD15" s="6">
        <f>(X15*3)+(Y15*5)+(Z15*5)+(AA15*20)</f>
        <v>0</v>
      </c>
      <c r="AE15" s="20">
        <f>AB15+AC15+AD15</f>
        <v>2.48</v>
      </c>
      <c r="AF15" s="24">
        <v>4.75</v>
      </c>
      <c r="AG15" s="1"/>
      <c r="AH15" s="1"/>
      <c r="AI15" s="1"/>
      <c r="AJ15" s="2">
        <v>2</v>
      </c>
      <c r="AK15" s="2"/>
      <c r="AL15" s="2"/>
      <c r="AM15" s="2"/>
      <c r="AN15" s="2"/>
      <c r="AO15" s="7">
        <f>AF15+AG15+AH15+AI15</f>
        <v>4.75</v>
      </c>
      <c r="AP15" s="19">
        <f>AJ15/2</f>
        <v>1</v>
      </c>
      <c r="AQ15" s="6">
        <f>(AK15*3)+(AL15*5)+(AM15*5)+(AN15*20)</f>
        <v>0</v>
      </c>
      <c r="AR15" s="20">
        <f>AO15+AP15+AQ15</f>
        <v>5.75</v>
      </c>
      <c r="AS15" s="24">
        <v>19.28</v>
      </c>
      <c r="AT15" s="1"/>
      <c r="AU15" s="1"/>
      <c r="AV15" s="2">
        <v>1</v>
      </c>
      <c r="AW15" s="2"/>
      <c r="AX15" s="2"/>
      <c r="AY15" s="2">
        <v>1</v>
      </c>
      <c r="AZ15" s="2"/>
      <c r="BA15" s="7">
        <f>AS15+AT15+AU15</f>
        <v>19.28</v>
      </c>
      <c r="BB15" s="19">
        <f>AV15/2</f>
        <v>0.5</v>
      </c>
      <c r="BC15" s="6">
        <f>(AW15*3)+(AX15*5)+(AY15*5)+(AZ15*20)</f>
        <v>5</v>
      </c>
      <c r="BD15" s="20">
        <f>BA15+BB15+BC15</f>
        <v>24.78</v>
      </c>
      <c r="BE15" s="24">
        <v>33.87</v>
      </c>
      <c r="BF15" s="1"/>
      <c r="BG15" s="1"/>
      <c r="BH15" s="2">
        <v>2</v>
      </c>
      <c r="BI15" s="2"/>
      <c r="BJ15" s="2"/>
      <c r="BK15" s="2"/>
      <c r="BL15" s="2"/>
      <c r="BM15" s="7">
        <f>BE15+BF15+BG15</f>
        <v>33.87</v>
      </c>
      <c r="BN15" s="19">
        <f>BH15/2</f>
        <v>1</v>
      </c>
      <c r="BO15" s="6">
        <f>(BI15*3)+(BJ15*5)+(BK15*5)+(BL15*20)</f>
        <v>0</v>
      </c>
      <c r="BP15" s="20">
        <f>BM15+BN15+BO15</f>
        <v>34.87</v>
      </c>
      <c r="BQ15" s="24"/>
      <c r="BR15" s="1"/>
      <c r="BS15" s="1"/>
      <c r="BT15" s="2"/>
      <c r="BU15" s="2"/>
      <c r="BV15" s="2"/>
      <c r="BW15" s="2"/>
      <c r="BX15" s="2"/>
      <c r="BY15" s="7">
        <f>BQ15+BR15+BS15</f>
        <v>0</v>
      </c>
      <c r="BZ15" s="19">
        <f>BT15/2</f>
        <v>0</v>
      </c>
      <c r="CA15" s="6">
        <f>(BU15*3)+(BV15*5)+(BW15*5)+(BX15*20)</f>
        <v>0</v>
      </c>
      <c r="CB15" s="20">
        <f>BY15+BZ15+CA15</f>
        <v>0</v>
      </c>
      <c r="CC15" s="24"/>
      <c r="CD15" s="1"/>
      <c r="CE15" s="2"/>
      <c r="CF15" s="2"/>
      <c r="CG15" s="2"/>
      <c r="CH15" s="2"/>
      <c r="CI15" s="2"/>
      <c r="CJ15" s="7">
        <f>CC15+CD15</f>
        <v>0</v>
      </c>
      <c r="CK15" s="19">
        <f>CE15/2</f>
        <v>0</v>
      </c>
      <c r="CL15" s="6">
        <f>(CF15*3)+(CG15*5)+(CH15*5)+(CI15*20)</f>
        <v>0</v>
      </c>
      <c r="CM15" s="20">
        <f>CJ15+CK15+CL15</f>
        <v>0</v>
      </c>
      <c r="CN15" s="24"/>
      <c r="CO15" s="1"/>
      <c r="CP15" s="2"/>
      <c r="CQ15" s="2"/>
      <c r="CR15" s="2"/>
      <c r="CS15" s="2"/>
      <c r="CT15" s="2"/>
      <c r="CU15" s="7">
        <f>CN15+CO15</f>
        <v>0</v>
      </c>
      <c r="CV15" s="19">
        <f>CP15/2</f>
        <v>0</v>
      </c>
      <c r="CW15" s="6">
        <f>(CQ15*3)+(CR15*5)+(CS15*5)+(CT15*20)</f>
        <v>0</v>
      </c>
      <c r="CX15" s="20">
        <f>CU15+CV15+CW15</f>
        <v>0</v>
      </c>
      <c r="CY15" s="24"/>
      <c r="CZ15" s="1"/>
      <c r="DA15" s="2"/>
      <c r="DB15" s="2"/>
      <c r="DC15" s="2"/>
      <c r="DD15" s="2"/>
      <c r="DE15" s="2"/>
      <c r="DF15" s="7">
        <f>CY15+CZ15</f>
        <v>0</v>
      </c>
      <c r="DG15" s="19">
        <f>DA15/2</f>
        <v>0</v>
      </c>
      <c r="DH15" s="6">
        <f>(DB15*3)+(DC15*5)+(DD15*5)+(DE15*20)</f>
        <v>0</v>
      </c>
      <c r="DI15" s="20">
        <f>DF15+DG15+DH15</f>
        <v>0</v>
      </c>
    </row>
    <row r="16" spans="1:113" ht="12.75">
      <c r="A16" s="26">
        <v>19</v>
      </c>
      <c r="B16" s="9" t="s">
        <v>103</v>
      </c>
      <c r="C16" s="9"/>
      <c r="D16" s="10"/>
      <c r="E16" s="10" t="s">
        <v>13</v>
      </c>
      <c r="F16" s="21" t="s">
        <v>19</v>
      </c>
      <c r="G16" s="22">
        <f>IF(AND(OR($G$2="Y",$H$2="Y"),I16&lt;5,J16&lt;5),IF(AND(I16=I15,J16=J15),G15+1,1),"")</f>
      </c>
      <c r="H16" s="17">
        <f>IF(AND($H$2="Y",J16&gt;0,OR(AND(G16=1,G29=10),AND(G16=2,G42=20),AND(G16=3,G52=30),AND(G16=4,G61=40),AND(G16=5,G70=50),AND(G16=6,G79=60),AND(G16=7,G88=70),AND(G16=8,G97=80),AND(G16=9,G106=90),AND(G16=10,G115=100))),VLOOKUP(J16-1,SortLookup!$A$13:$B$16,2,FALSE),"")</f>
      </c>
      <c r="I16" s="16">
        <f>IF(ISNA(VLOOKUP(E16,SortLookup!$A$1:$B$5,2,FALSE))," ",VLOOKUP(E16,SortLookup!$A$1:$B$5,2,FALSE))</f>
        <v>1</v>
      </c>
      <c r="J16" s="23">
        <f>IF(ISNA(VLOOKUP(F16,SortLookup!$A$7:$B$11,2,FALSE))," ",VLOOKUP(F16,SortLookup!$A$7:$B$11,2,FALSE))</f>
        <v>3</v>
      </c>
      <c r="K16" s="29">
        <f>L16+M16+N16</f>
        <v>71.71</v>
      </c>
      <c r="L16" s="30">
        <f>AB16+AO16+BA16+BM16+BY16+CJ16+CU16+DF16</f>
        <v>65.21</v>
      </c>
      <c r="M16" s="8">
        <f>AD16+AQ16+BC16+BO16+CA16+CL16+CW16+DH16</f>
        <v>5</v>
      </c>
      <c r="N16" s="31">
        <f>O16/2</f>
        <v>1.5</v>
      </c>
      <c r="O16" s="32">
        <f>W16+AJ16+AV16+BH16+BT16+CE16+CP16+DA16</f>
        <v>3</v>
      </c>
      <c r="P16" s="24">
        <v>1.99</v>
      </c>
      <c r="Q16" s="1"/>
      <c r="R16" s="1"/>
      <c r="S16" s="1"/>
      <c r="T16" s="1"/>
      <c r="U16" s="1"/>
      <c r="V16" s="1"/>
      <c r="W16" s="2">
        <v>0</v>
      </c>
      <c r="X16" s="2"/>
      <c r="Y16" s="2"/>
      <c r="Z16" s="2"/>
      <c r="AA16" s="25"/>
      <c r="AB16" s="7">
        <f>P16+Q16+R16+S16+T16+U16+V16</f>
        <v>1.99</v>
      </c>
      <c r="AC16" s="19">
        <f>W16/2</f>
        <v>0</v>
      </c>
      <c r="AD16" s="6">
        <f>(X16*3)+(Y16*5)+(Z16*5)+(AA16*20)</f>
        <v>0</v>
      </c>
      <c r="AE16" s="20">
        <f>AB16+AC16+AD16</f>
        <v>1.99</v>
      </c>
      <c r="AF16" s="24">
        <v>4.83</v>
      </c>
      <c r="AG16" s="1"/>
      <c r="AH16" s="1"/>
      <c r="AI16" s="1"/>
      <c r="AJ16" s="2">
        <v>2</v>
      </c>
      <c r="AK16" s="2"/>
      <c r="AL16" s="2"/>
      <c r="AM16" s="2"/>
      <c r="AN16" s="2"/>
      <c r="AO16" s="7">
        <f>AF16+AG16+AH16+AI16</f>
        <v>4.83</v>
      </c>
      <c r="AP16" s="19">
        <f>AJ16/2</f>
        <v>1</v>
      </c>
      <c r="AQ16" s="6">
        <f>(AK16*3)+(AL16*5)+(AM16*5)+(AN16*20)</f>
        <v>0</v>
      </c>
      <c r="AR16" s="20">
        <f>AO16+AP16+AQ16</f>
        <v>5.83</v>
      </c>
      <c r="AS16" s="24">
        <v>25.14</v>
      </c>
      <c r="AT16" s="1"/>
      <c r="AU16" s="1"/>
      <c r="AV16" s="2">
        <v>0</v>
      </c>
      <c r="AW16" s="2"/>
      <c r="AX16" s="2"/>
      <c r="AY16" s="2">
        <v>1</v>
      </c>
      <c r="AZ16" s="2"/>
      <c r="BA16" s="7">
        <f>AS16+AT16+AU16</f>
        <v>25.14</v>
      </c>
      <c r="BB16" s="19">
        <f>AV16/2</f>
        <v>0</v>
      </c>
      <c r="BC16" s="6">
        <f>(AW16*3)+(AX16*5)+(AY16*5)+(AZ16*20)</f>
        <v>5</v>
      </c>
      <c r="BD16" s="20">
        <f>BA16+BB16+BC16</f>
        <v>30.14</v>
      </c>
      <c r="BE16" s="24">
        <v>33.25</v>
      </c>
      <c r="BF16" s="1"/>
      <c r="BG16" s="1"/>
      <c r="BH16" s="2">
        <v>1</v>
      </c>
      <c r="BI16" s="2"/>
      <c r="BJ16" s="2"/>
      <c r="BK16" s="2"/>
      <c r="BL16" s="2"/>
      <c r="BM16" s="7">
        <f>BE16+BF16+BG16</f>
        <v>33.25</v>
      </c>
      <c r="BN16" s="19">
        <f>BH16/2</f>
        <v>0.5</v>
      </c>
      <c r="BO16" s="6">
        <f>(BI16*3)+(BJ16*5)+(BK16*5)+(BL16*20)</f>
        <v>0</v>
      </c>
      <c r="BP16" s="20">
        <f>BM16+BN16+BO16</f>
        <v>33.75</v>
      </c>
      <c r="BQ16" s="24"/>
      <c r="BR16" s="1"/>
      <c r="BS16" s="1"/>
      <c r="BT16" s="2"/>
      <c r="BU16" s="2"/>
      <c r="BV16" s="2"/>
      <c r="BW16" s="2"/>
      <c r="BX16" s="2"/>
      <c r="BY16" s="7">
        <f>BQ16+BR16+BS16</f>
        <v>0</v>
      </c>
      <c r="BZ16" s="19">
        <f>BT16/2</f>
        <v>0</v>
      </c>
      <c r="CA16" s="6">
        <f>(BU16*3)+(BV16*5)+(BW16*5)+(BX16*20)</f>
        <v>0</v>
      </c>
      <c r="CB16" s="20">
        <f>BY16+BZ16+CA16</f>
        <v>0</v>
      </c>
      <c r="CC16" s="24"/>
      <c r="CD16" s="1"/>
      <c r="CE16" s="2"/>
      <c r="CF16" s="2"/>
      <c r="CG16" s="2"/>
      <c r="CH16" s="2"/>
      <c r="CI16" s="2"/>
      <c r="CJ16" s="7">
        <f>CC16+CD16</f>
        <v>0</v>
      </c>
      <c r="CK16" s="19">
        <f>CE16/2</f>
        <v>0</v>
      </c>
      <c r="CL16" s="6">
        <f>(CF16*3)+(CG16*5)+(CH16*5)+(CI16*20)</f>
        <v>0</v>
      </c>
      <c r="CM16" s="20">
        <f>CJ16+CK16+CL16</f>
        <v>0</v>
      </c>
      <c r="CN16" s="24"/>
      <c r="CO16" s="1"/>
      <c r="CP16" s="2"/>
      <c r="CQ16" s="2"/>
      <c r="CR16" s="2"/>
      <c r="CS16" s="2"/>
      <c r="CT16" s="2"/>
      <c r="CU16" s="7">
        <f>CN16+CO16</f>
        <v>0</v>
      </c>
      <c r="CV16" s="19">
        <f>CP16/2</f>
        <v>0</v>
      </c>
      <c r="CW16" s="6">
        <f>(CQ16*3)+(CR16*5)+(CS16*5)+(CT16*20)</f>
        <v>0</v>
      </c>
      <c r="CX16" s="20">
        <f>CU16+CV16+CW16</f>
        <v>0</v>
      </c>
      <c r="CY16" s="24"/>
      <c r="CZ16" s="1"/>
      <c r="DA16" s="2"/>
      <c r="DB16" s="2"/>
      <c r="DC16" s="2"/>
      <c r="DD16" s="2"/>
      <c r="DE16" s="2"/>
      <c r="DF16" s="7">
        <f>CY16+CZ16</f>
        <v>0</v>
      </c>
      <c r="DG16" s="19">
        <f>DA16/2</f>
        <v>0</v>
      </c>
      <c r="DH16" s="6">
        <f>(DB16*3)+(DC16*5)+(DD16*5)+(DE16*20)</f>
        <v>0</v>
      </c>
      <c r="DI16" s="20">
        <f>DF16+DG16+DH16</f>
        <v>0</v>
      </c>
    </row>
    <row r="17" spans="1:113" ht="12.75">
      <c r="A17" s="26">
        <v>9</v>
      </c>
      <c r="B17" s="9" t="s">
        <v>93</v>
      </c>
      <c r="C17" s="9"/>
      <c r="D17" s="10"/>
      <c r="E17" s="10" t="s">
        <v>13</v>
      </c>
      <c r="F17" s="21" t="s">
        <v>19</v>
      </c>
      <c r="G17" s="22">
        <f>IF(AND(OR($G$2="Y",$H$2="Y"),I17&lt;5,J17&lt;5),IF(AND(I17=I16,J17=J16),G16+1,1),"")</f>
      </c>
      <c r="H17" s="17">
        <f>IF(AND($H$2="Y",J17&gt;0,OR(AND(G17=1,G30=10),AND(G17=2,G44=20),AND(G17=3,G53=30),AND(G17=4,G62=40),AND(G17=5,G71=50),AND(G17=6,G80=60),AND(G17=7,G89=70),AND(G17=8,G98=80),AND(G17=9,G107=90),AND(G17=10,G116=100))),VLOOKUP(J17-1,SortLookup!$A$13:$B$16,2,FALSE),"")</f>
      </c>
      <c r="I17" s="16">
        <f>IF(ISNA(VLOOKUP(E17,SortLookup!$A$1:$B$5,2,FALSE))," ",VLOOKUP(E17,SortLookup!$A$1:$B$5,2,FALSE))</f>
        <v>1</v>
      </c>
      <c r="J17" s="23">
        <f>IF(ISNA(VLOOKUP(F17,SortLookup!$A$7:$B$11,2,FALSE))," ",VLOOKUP(F17,SortLookup!$A$7:$B$11,2,FALSE))</f>
        <v>3</v>
      </c>
      <c r="K17" s="29">
        <f>L17+M17+N17</f>
        <v>74.9</v>
      </c>
      <c r="L17" s="30">
        <f>AB17+AO17+BA17+BM17+BY17+CJ17+CU17+DF17</f>
        <v>66.4</v>
      </c>
      <c r="M17" s="8">
        <f>AD17+AQ17+BC17+BO17+CA17+CL17+CW17+DH17</f>
        <v>3</v>
      </c>
      <c r="N17" s="31">
        <f>O17/2</f>
        <v>5.5</v>
      </c>
      <c r="O17" s="32">
        <f>W17+AJ17+AV17+BH17+BT17+CE17+CP17+DA17</f>
        <v>11</v>
      </c>
      <c r="P17" s="24">
        <v>2.01</v>
      </c>
      <c r="Q17" s="1"/>
      <c r="R17" s="1"/>
      <c r="S17" s="1"/>
      <c r="T17" s="1"/>
      <c r="U17" s="1"/>
      <c r="V17" s="1"/>
      <c r="W17" s="2">
        <v>0</v>
      </c>
      <c r="X17" s="2">
        <v>1</v>
      </c>
      <c r="Y17" s="2"/>
      <c r="Z17" s="2"/>
      <c r="AA17" s="25"/>
      <c r="AB17" s="7">
        <f>P17+Q17+R17+S17+T17+U17+V17</f>
        <v>2.01</v>
      </c>
      <c r="AC17" s="19">
        <f>W17/2</f>
        <v>0</v>
      </c>
      <c r="AD17" s="6">
        <f>(X17*3)+(Y17*5)+(Z17*5)+(AA17*20)</f>
        <v>3</v>
      </c>
      <c r="AE17" s="20">
        <f>AB17+AC17+AD17</f>
        <v>5.01</v>
      </c>
      <c r="AF17" s="24">
        <v>4.67</v>
      </c>
      <c r="AG17" s="1"/>
      <c r="AH17" s="1"/>
      <c r="AI17" s="1"/>
      <c r="AJ17" s="2">
        <v>1</v>
      </c>
      <c r="AK17" s="2"/>
      <c r="AL17" s="2"/>
      <c r="AM17" s="2"/>
      <c r="AN17" s="2"/>
      <c r="AO17" s="7">
        <f>AF17+AG17+AH17+AI17</f>
        <v>4.67</v>
      </c>
      <c r="AP17" s="19">
        <f>AJ17/2</f>
        <v>0.5</v>
      </c>
      <c r="AQ17" s="6">
        <f>(AK17*3)+(AL17*5)+(AM17*5)+(AN17*20)</f>
        <v>0</v>
      </c>
      <c r="AR17" s="20">
        <f>AO17+AP17+AQ17</f>
        <v>5.17</v>
      </c>
      <c r="AS17" s="24">
        <v>21.89</v>
      </c>
      <c r="AT17" s="1"/>
      <c r="AU17" s="1"/>
      <c r="AV17" s="2">
        <v>4</v>
      </c>
      <c r="AW17" s="2"/>
      <c r="AX17" s="2"/>
      <c r="AY17" s="2"/>
      <c r="AZ17" s="2"/>
      <c r="BA17" s="7">
        <f>AS17+AT17+AU17</f>
        <v>21.89</v>
      </c>
      <c r="BB17" s="19">
        <f>AV17/2</f>
        <v>2</v>
      </c>
      <c r="BC17" s="6">
        <f>(AW17*3)+(AX17*5)+(AY17*5)+(AZ17*20)</f>
        <v>0</v>
      </c>
      <c r="BD17" s="20">
        <f>BA17+BB17+BC17</f>
        <v>23.89</v>
      </c>
      <c r="BE17" s="24">
        <v>37.83</v>
      </c>
      <c r="BF17" s="1"/>
      <c r="BG17" s="1"/>
      <c r="BH17" s="2">
        <v>6</v>
      </c>
      <c r="BI17" s="2"/>
      <c r="BJ17" s="2"/>
      <c r="BK17" s="2"/>
      <c r="BL17" s="2"/>
      <c r="BM17" s="7">
        <f>BE17+BF17+BG17</f>
        <v>37.83</v>
      </c>
      <c r="BN17" s="19">
        <f>BH17/2</f>
        <v>3</v>
      </c>
      <c r="BO17" s="6">
        <f>(BI17*3)+(BJ17*5)+(BK17*5)+(BL17*20)</f>
        <v>0</v>
      </c>
      <c r="BP17" s="20">
        <f>BM17+BN17+BO17</f>
        <v>40.83</v>
      </c>
      <c r="BQ17" s="24"/>
      <c r="BR17" s="1"/>
      <c r="BS17" s="1"/>
      <c r="BT17" s="2"/>
      <c r="BU17" s="2"/>
      <c r="BV17" s="2"/>
      <c r="BW17" s="2"/>
      <c r="BX17" s="2"/>
      <c r="BY17" s="7">
        <f>BQ17+BR17+BS17</f>
        <v>0</v>
      </c>
      <c r="BZ17" s="19">
        <f>BT17/2</f>
        <v>0</v>
      </c>
      <c r="CA17" s="6">
        <f>(BU17*3)+(BV17*5)+(BW17*5)+(BX17*20)</f>
        <v>0</v>
      </c>
      <c r="CB17" s="20">
        <f>BY17+BZ17+CA17</f>
        <v>0</v>
      </c>
      <c r="CC17" s="24"/>
      <c r="CD17" s="1"/>
      <c r="CE17" s="2"/>
      <c r="CF17" s="2"/>
      <c r="CG17" s="2"/>
      <c r="CH17" s="2"/>
      <c r="CI17" s="2"/>
      <c r="CJ17" s="7">
        <f>CC17+CD17</f>
        <v>0</v>
      </c>
      <c r="CK17" s="19">
        <f>CE17/2</f>
        <v>0</v>
      </c>
      <c r="CL17" s="6">
        <f>(CF17*3)+(CG17*5)+(CH17*5)+(CI17*20)</f>
        <v>0</v>
      </c>
      <c r="CM17" s="20">
        <f>CJ17+CK17+CL17</f>
        <v>0</v>
      </c>
      <c r="CN17" s="24"/>
      <c r="CO17" s="1"/>
      <c r="CP17" s="2"/>
      <c r="CQ17" s="2"/>
      <c r="CR17" s="2"/>
      <c r="CS17" s="2"/>
      <c r="CT17" s="2"/>
      <c r="CU17" s="7">
        <f>CN17+CO17</f>
        <v>0</v>
      </c>
      <c r="CV17" s="19">
        <f>CP17/2</f>
        <v>0</v>
      </c>
      <c r="CW17" s="6">
        <f>(CQ17*3)+(CR17*5)+(CS17*5)+(CT17*20)</f>
        <v>0</v>
      </c>
      <c r="CX17" s="20">
        <f>CU17+CV17+CW17</f>
        <v>0</v>
      </c>
      <c r="CY17" s="24"/>
      <c r="CZ17" s="1"/>
      <c r="DA17" s="2"/>
      <c r="DB17" s="2"/>
      <c r="DC17" s="2"/>
      <c r="DD17" s="2"/>
      <c r="DE17" s="2"/>
      <c r="DF17" s="7">
        <f>CY17+CZ17</f>
        <v>0</v>
      </c>
      <c r="DG17" s="19">
        <f>DA17/2</f>
        <v>0</v>
      </c>
      <c r="DH17" s="6">
        <f>(DB17*3)+(DC17*5)+(DD17*5)+(DE17*20)</f>
        <v>0</v>
      </c>
      <c r="DI17" s="20">
        <f>DF17+DG17+DH17</f>
        <v>0</v>
      </c>
    </row>
    <row r="18" spans="1:113" ht="12.75">
      <c r="A18" s="26">
        <v>23</v>
      </c>
      <c r="B18" s="9" t="s">
        <v>107</v>
      </c>
      <c r="C18" s="9"/>
      <c r="D18" s="10"/>
      <c r="E18" s="10" t="s">
        <v>13</v>
      </c>
      <c r="F18" s="21" t="s">
        <v>19</v>
      </c>
      <c r="G18" s="22">
        <f>IF(AND(OR($G$2="Y",$H$2="Y"),I18&lt;5,J18&lt;5),IF(AND(I18=I17,J18=J17),G17+1,1),"")</f>
      </c>
      <c r="H18" s="17">
        <f>IF(AND($H$2="Y",J18&gt;0,OR(AND(G18=1,G31=10),AND(G18=2,G45=20),AND(G18=3,G54=30),AND(G18=4,G63=40),AND(G18=5,G72=50),AND(G18=6,G81=60),AND(G18=7,G90=70),AND(G18=8,G99=80),AND(G18=9,G108=90),AND(G18=10,G117=100))),VLOOKUP(J18-1,SortLookup!$A$13:$B$16,2,FALSE),"")</f>
      </c>
      <c r="I18" s="16">
        <f>IF(ISNA(VLOOKUP(E18,SortLookup!$A$1:$B$5,2,FALSE))," ",VLOOKUP(E18,SortLookup!$A$1:$B$5,2,FALSE))</f>
        <v>1</v>
      </c>
      <c r="J18" s="23">
        <f>IF(ISNA(VLOOKUP(F18,SortLookup!$A$7:$B$11,2,FALSE))," ",VLOOKUP(F18,SortLookup!$A$7:$B$11,2,FALSE))</f>
        <v>3</v>
      </c>
      <c r="K18" s="29">
        <f>L18+M18+N18</f>
        <v>165.34</v>
      </c>
      <c r="L18" s="30">
        <f>AB18+AO18+BA18+BM18+BY18+CJ18+CU18+DF18</f>
        <v>134.84</v>
      </c>
      <c r="M18" s="8">
        <f>AD18+AQ18+BC18+BO18+CA18+CL18+CW18+DH18</f>
        <v>19</v>
      </c>
      <c r="N18" s="31">
        <f>O18/2</f>
        <v>11.5</v>
      </c>
      <c r="O18" s="32">
        <f>W18+AJ18+AV18+BH18+BT18+CE18+CP18+DA18</f>
        <v>23</v>
      </c>
      <c r="P18" s="24">
        <v>2.27</v>
      </c>
      <c r="Q18" s="1"/>
      <c r="R18" s="1"/>
      <c r="S18" s="1"/>
      <c r="T18" s="1"/>
      <c r="U18" s="1"/>
      <c r="V18" s="1"/>
      <c r="W18" s="2">
        <v>0</v>
      </c>
      <c r="X18" s="2">
        <v>1</v>
      </c>
      <c r="Y18" s="2"/>
      <c r="Z18" s="2">
        <v>1</v>
      </c>
      <c r="AA18" s="25"/>
      <c r="AB18" s="7">
        <f>P18+Q18+R18+S18+T18+U18+V18</f>
        <v>2.27</v>
      </c>
      <c r="AC18" s="19">
        <f>W18/2</f>
        <v>0</v>
      </c>
      <c r="AD18" s="6">
        <f>(X18*3)+(Y18*5)+(Z18*5)+(AA18*20)</f>
        <v>8</v>
      </c>
      <c r="AE18" s="20">
        <f>AB18+AC18+AD18</f>
        <v>10.27</v>
      </c>
      <c r="AF18" s="24">
        <v>10.84</v>
      </c>
      <c r="AG18" s="1"/>
      <c r="AH18" s="1"/>
      <c r="AI18" s="1"/>
      <c r="AJ18" s="2">
        <v>1</v>
      </c>
      <c r="AK18" s="2"/>
      <c r="AL18" s="2"/>
      <c r="AM18" s="2"/>
      <c r="AN18" s="2"/>
      <c r="AO18" s="7">
        <f>AF18+AG18+AH18+AI18</f>
        <v>10.84</v>
      </c>
      <c r="AP18" s="19">
        <f>AJ18/2</f>
        <v>0.5</v>
      </c>
      <c r="AQ18" s="6">
        <f>(AK18*3)+(AL18*5)+(AM18*5)+(AN18*20)</f>
        <v>0</v>
      </c>
      <c r="AR18" s="20">
        <f>AO18+AP18+AQ18</f>
        <v>11.34</v>
      </c>
      <c r="AS18" s="24">
        <v>37.42</v>
      </c>
      <c r="AT18" s="1"/>
      <c r="AU18" s="1"/>
      <c r="AV18" s="2">
        <v>14</v>
      </c>
      <c r="AW18" s="2"/>
      <c r="AX18" s="2"/>
      <c r="AY18" s="2">
        <v>1</v>
      </c>
      <c r="AZ18" s="2"/>
      <c r="BA18" s="7">
        <f>AS18+AT18+AU18</f>
        <v>37.42</v>
      </c>
      <c r="BB18" s="19">
        <f>AV18/2</f>
        <v>7</v>
      </c>
      <c r="BC18" s="6">
        <f>(AW18*3)+(AX18*5)+(AY18*5)+(AZ18*20)</f>
        <v>5</v>
      </c>
      <c r="BD18" s="20">
        <f>BA18+BB18+BC18</f>
        <v>49.42</v>
      </c>
      <c r="BE18" s="24">
        <v>84.31</v>
      </c>
      <c r="BF18" s="1"/>
      <c r="BG18" s="1"/>
      <c r="BH18" s="2">
        <v>8</v>
      </c>
      <c r="BI18" s="2">
        <v>2</v>
      </c>
      <c r="BJ18" s="2"/>
      <c r="BK18" s="2"/>
      <c r="BL18" s="2"/>
      <c r="BM18" s="7">
        <f>BE18+BF18+BG18</f>
        <v>84.31</v>
      </c>
      <c r="BN18" s="19">
        <f>BH18/2</f>
        <v>4</v>
      </c>
      <c r="BO18" s="6">
        <f>(BI18*3)+(BJ18*5)+(BK18*5)+(BL18*20)</f>
        <v>6</v>
      </c>
      <c r="BP18" s="20">
        <f>BM18+BN18+BO18</f>
        <v>94.31</v>
      </c>
      <c r="BQ18" s="24"/>
      <c r="BR18" s="1"/>
      <c r="BS18" s="1"/>
      <c r="BT18" s="2"/>
      <c r="BU18" s="2"/>
      <c r="BV18" s="2"/>
      <c r="BW18" s="2"/>
      <c r="BX18" s="2"/>
      <c r="BY18" s="7">
        <f>BQ18+BR18+BS18</f>
        <v>0</v>
      </c>
      <c r="BZ18" s="19">
        <f>BT18/2</f>
        <v>0</v>
      </c>
      <c r="CA18" s="6">
        <f>(BU18*3)+(BV18*5)+(BW18*5)+(BX18*20)</f>
        <v>0</v>
      </c>
      <c r="CB18" s="20">
        <f>BY18+BZ18+CA18</f>
        <v>0</v>
      </c>
      <c r="CC18" s="24"/>
      <c r="CD18" s="1"/>
      <c r="CE18" s="2"/>
      <c r="CF18" s="2"/>
      <c r="CG18" s="2"/>
      <c r="CH18" s="2"/>
      <c r="CI18" s="2"/>
      <c r="CJ18" s="7">
        <f>CC18+CD18</f>
        <v>0</v>
      </c>
      <c r="CK18" s="19">
        <f>CE18/2</f>
        <v>0</v>
      </c>
      <c r="CL18" s="6">
        <f>(CF18*3)+(CG18*5)+(CH18*5)+(CI18*20)</f>
        <v>0</v>
      </c>
      <c r="CM18" s="20">
        <f>CJ18+CK18+CL18</f>
        <v>0</v>
      </c>
      <c r="CN18" s="24"/>
      <c r="CO18" s="1"/>
      <c r="CP18" s="2"/>
      <c r="CQ18" s="2"/>
      <c r="CR18" s="2"/>
      <c r="CS18" s="2"/>
      <c r="CT18" s="2"/>
      <c r="CU18" s="7">
        <f>CN18+CO18</f>
        <v>0</v>
      </c>
      <c r="CV18" s="19">
        <f>CP18/2</f>
        <v>0</v>
      </c>
      <c r="CW18" s="6">
        <f>(CQ18*3)+(CR18*5)+(CS18*5)+(CT18*20)</f>
        <v>0</v>
      </c>
      <c r="CX18" s="20">
        <f>CU18+CV18+CW18</f>
        <v>0</v>
      </c>
      <c r="CY18" s="24"/>
      <c r="CZ18" s="1"/>
      <c r="DA18" s="2"/>
      <c r="DB18" s="2"/>
      <c r="DC18" s="2"/>
      <c r="DD18" s="2"/>
      <c r="DE18" s="2"/>
      <c r="DF18" s="7">
        <f>CY18+CZ18</f>
        <v>0</v>
      </c>
      <c r="DG18" s="19">
        <f>DA18/2</f>
        <v>0</v>
      </c>
      <c r="DH18" s="6">
        <f>(DB18*3)+(DC18*5)+(DD18*5)+(DE18*20)</f>
        <v>0</v>
      </c>
      <c r="DI18" s="20">
        <f>DF18+DG18+DH18</f>
        <v>0</v>
      </c>
    </row>
    <row r="19" spans="1:113" s="95" customFormat="1" ht="12.75">
      <c r="A19" s="74"/>
      <c r="B19" s="75"/>
      <c r="C19" s="75"/>
      <c r="D19" s="76"/>
      <c r="E19" s="76"/>
      <c r="F19" s="77"/>
      <c r="G19" s="78"/>
      <c r="H19" s="79"/>
      <c r="I19" s="80"/>
      <c r="J19" s="81"/>
      <c r="K19" s="82"/>
      <c r="L19" s="83"/>
      <c r="M19" s="84"/>
      <c r="N19" s="85"/>
      <c r="O19" s="86"/>
      <c r="P19" s="87"/>
      <c r="Q19" s="88"/>
      <c r="R19" s="88"/>
      <c r="S19" s="88"/>
      <c r="T19" s="88"/>
      <c r="U19" s="88"/>
      <c r="V19" s="88"/>
      <c r="W19" s="89"/>
      <c r="X19" s="89"/>
      <c r="Y19" s="89"/>
      <c r="Z19" s="89"/>
      <c r="AA19" s="90"/>
      <c r="AB19" s="91"/>
      <c r="AC19" s="92"/>
      <c r="AD19" s="93"/>
      <c r="AE19" s="94"/>
      <c r="AF19" s="87"/>
      <c r="AG19" s="88"/>
      <c r="AH19" s="88"/>
      <c r="AI19" s="88"/>
      <c r="AJ19" s="89"/>
      <c r="AK19" s="89"/>
      <c r="AL19" s="89"/>
      <c r="AM19" s="89"/>
      <c r="AN19" s="89"/>
      <c r="AO19" s="91"/>
      <c r="AP19" s="92"/>
      <c r="AQ19" s="93"/>
      <c r="AR19" s="94"/>
      <c r="AS19" s="87"/>
      <c r="AT19" s="88"/>
      <c r="AU19" s="88"/>
      <c r="AV19" s="89"/>
      <c r="AW19" s="89"/>
      <c r="AX19" s="89"/>
      <c r="AY19" s="89"/>
      <c r="AZ19" s="89"/>
      <c r="BA19" s="91"/>
      <c r="BB19" s="92"/>
      <c r="BC19" s="93"/>
      <c r="BD19" s="94"/>
      <c r="BE19" s="87"/>
      <c r="BF19" s="88"/>
      <c r="BG19" s="88"/>
      <c r="BH19" s="89"/>
      <c r="BI19" s="89"/>
      <c r="BJ19" s="89"/>
      <c r="BK19" s="89"/>
      <c r="BL19" s="89"/>
      <c r="BM19" s="91"/>
      <c r="BN19" s="92"/>
      <c r="BO19" s="93"/>
      <c r="BP19" s="94"/>
      <c r="BQ19" s="87"/>
      <c r="BR19" s="88"/>
      <c r="BS19" s="88"/>
      <c r="BT19" s="89"/>
      <c r="BU19" s="89"/>
      <c r="BV19" s="89"/>
      <c r="BW19" s="89"/>
      <c r="BX19" s="89"/>
      <c r="BY19" s="91"/>
      <c r="BZ19" s="92"/>
      <c r="CA19" s="93"/>
      <c r="CB19" s="94"/>
      <c r="CC19" s="87"/>
      <c r="CD19" s="88"/>
      <c r="CE19" s="89"/>
      <c r="CF19" s="89"/>
      <c r="CG19" s="89"/>
      <c r="CH19" s="89"/>
      <c r="CI19" s="89"/>
      <c r="CJ19" s="91"/>
      <c r="CK19" s="92"/>
      <c r="CL19" s="93"/>
      <c r="CM19" s="94"/>
      <c r="CN19" s="87"/>
      <c r="CO19" s="88"/>
      <c r="CP19" s="89"/>
      <c r="CQ19" s="89"/>
      <c r="CR19" s="89"/>
      <c r="CS19" s="89"/>
      <c r="CT19" s="89"/>
      <c r="CU19" s="91"/>
      <c r="CV19" s="92"/>
      <c r="CW19" s="93"/>
      <c r="CX19" s="94"/>
      <c r="CY19" s="87"/>
      <c r="CZ19" s="88"/>
      <c r="DA19" s="89"/>
      <c r="DB19" s="89"/>
      <c r="DC19" s="89"/>
      <c r="DD19" s="89"/>
      <c r="DE19" s="89"/>
      <c r="DF19" s="91"/>
      <c r="DG19" s="92"/>
      <c r="DH19" s="93"/>
      <c r="DI19" s="94"/>
    </row>
    <row r="20" spans="1:113" ht="12.75">
      <c r="A20" s="26">
        <v>8</v>
      </c>
      <c r="B20" s="9" t="s">
        <v>92</v>
      </c>
      <c r="C20" s="9"/>
      <c r="D20" s="10"/>
      <c r="E20" s="10" t="s">
        <v>13</v>
      </c>
      <c r="F20" s="21" t="s">
        <v>20</v>
      </c>
      <c r="G20" s="22">
        <f>IF(AND(OR($G$2="Y",$H$2="Y"),I20&lt;5,J20&lt;5),IF(AND(I20=I18,J20=J18),G18+1,1),"")</f>
      </c>
      <c r="H20" s="17">
        <f>IF(AND($H$2="Y",J20&gt;0,OR(AND(G20=1,G32=10),AND(G20=2,G46=20),AND(G20=3,G55=30),AND(G20=4,G64=40),AND(G20=5,G73=50),AND(G20=6,G82=60),AND(G20=7,G91=70),AND(G20=8,G100=80),AND(G20=9,G109=90),AND(G20=10,G118=100))),VLOOKUP(J20-1,SortLookup!$A$13:$B$16,2,FALSE),"")</f>
      </c>
      <c r="I20" s="16">
        <f>IF(ISNA(VLOOKUP(E20,SortLookup!$A$1:$B$5,2,FALSE))," ",VLOOKUP(E20,SortLookup!$A$1:$B$5,2,FALSE))</f>
        <v>1</v>
      </c>
      <c r="J20" s="23">
        <f>IF(ISNA(VLOOKUP(F20,SortLookup!$A$7:$B$11,2,FALSE))," ",VLOOKUP(F20,SortLookup!$A$7:$B$11,2,FALSE))</f>
        <v>4</v>
      </c>
      <c r="K20" s="29">
        <f>L20+M20+N20</f>
        <v>124.9</v>
      </c>
      <c r="L20" s="30">
        <f>AB20+AO20+BA20+BM20+BY20+CJ20+CU20+DF20</f>
        <v>84.4</v>
      </c>
      <c r="M20" s="8">
        <f>AD20+AQ20+BC20+BO20+CA20+CL20+CW20+DH20</f>
        <v>23</v>
      </c>
      <c r="N20" s="31">
        <f>O20/2</f>
        <v>17.5</v>
      </c>
      <c r="O20" s="32">
        <f>W20+AJ20+AV20+BH20+BT20+CE20+CP20+DA20</f>
        <v>35</v>
      </c>
      <c r="P20" s="24">
        <v>2.42</v>
      </c>
      <c r="Q20" s="1"/>
      <c r="R20" s="1"/>
      <c r="S20" s="1"/>
      <c r="T20" s="1"/>
      <c r="U20" s="1"/>
      <c r="V20" s="1"/>
      <c r="W20" s="2">
        <v>1</v>
      </c>
      <c r="X20" s="2">
        <v>1</v>
      </c>
      <c r="Y20" s="2"/>
      <c r="Z20" s="2"/>
      <c r="AA20" s="25"/>
      <c r="AB20" s="7">
        <f>P20+Q20+R20+S20+T20+U20+V20</f>
        <v>2.42</v>
      </c>
      <c r="AC20" s="19">
        <f>W20/2</f>
        <v>0.5</v>
      </c>
      <c r="AD20" s="6">
        <f>(X20*3)+(Y20*5)+(Z20*5)+(AA20*20)</f>
        <v>3</v>
      </c>
      <c r="AE20" s="20">
        <f>AB20+AC20+AD20</f>
        <v>5.92</v>
      </c>
      <c r="AF20" s="24">
        <v>5.63</v>
      </c>
      <c r="AG20" s="1"/>
      <c r="AH20" s="1"/>
      <c r="AI20" s="1"/>
      <c r="AJ20" s="2">
        <v>3</v>
      </c>
      <c r="AK20" s="2"/>
      <c r="AL20" s="2"/>
      <c r="AM20" s="2"/>
      <c r="AN20" s="2"/>
      <c r="AO20" s="7">
        <f>AF20+AG20+AH20+AI20</f>
        <v>5.63</v>
      </c>
      <c r="AP20" s="19">
        <f>AJ20/2</f>
        <v>1.5</v>
      </c>
      <c r="AQ20" s="6">
        <f>(AK20*3)+(AL20*5)+(AM20*5)+(AN20*20)</f>
        <v>0</v>
      </c>
      <c r="AR20" s="20">
        <f>AO20+AP20+AQ20</f>
        <v>7.13</v>
      </c>
      <c r="AS20" s="24">
        <v>26.36</v>
      </c>
      <c r="AT20" s="1"/>
      <c r="AU20" s="1"/>
      <c r="AV20" s="2">
        <v>0</v>
      </c>
      <c r="AW20" s="2"/>
      <c r="AX20" s="2"/>
      <c r="AY20" s="2">
        <v>1</v>
      </c>
      <c r="AZ20" s="2"/>
      <c r="BA20" s="7">
        <f>AS20+AT20+AU20</f>
        <v>26.36</v>
      </c>
      <c r="BB20" s="19">
        <f>AV20/2</f>
        <v>0</v>
      </c>
      <c r="BC20" s="6">
        <f>(AW20*3)+(AX20*5)+(AY20*5)+(AZ20*20)</f>
        <v>5</v>
      </c>
      <c r="BD20" s="20">
        <f>BA20+BB20+BC20</f>
        <v>31.36</v>
      </c>
      <c r="BE20" s="24">
        <v>49.99</v>
      </c>
      <c r="BF20" s="1"/>
      <c r="BG20" s="1"/>
      <c r="BH20" s="2">
        <v>31</v>
      </c>
      <c r="BI20" s="2"/>
      <c r="BJ20" s="2">
        <v>3</v>
      </c>
      <c r="BK20" s="2"/>
      <c r="BL20" s="2"/>
      <c r="BM20" s="7">
        <f>BE20+BF20+BG20</f>
        <v>49.99</v>
      </c>
      <c r="BN20" s="19">
        <f>BH20/2</f>
        <v>15.5</v>
      </c>
      <c r="BO20" s="6">
        <f>(BI20*3)+(BJ20*5)+(BK20*5)+(BL20*20)</f>
        <v>15</v>
      </c>
      <c r="BP20" s="20">
        <f>BM20+BN20+BO20</f>
        <v>80.49</v>
      </c>
      <c r="BQ20" s="24"/>
      <c r="BR20" s="1"/>
      <c r="BS20" s="1"/>
      <c r="BT20" s="2"/>
      <c r="BU20" s="2"/>
      <c r="BV20" s="2"/>
      <c r="BW20" s="2"/>
      <c r="BX20" s="2"/>
      <c r="BY20" s="7">
        <f>BQ20+BR20+BS20</f>
        <v>0</v>
      </c>
      <c r="BZ20" s="19">
        <f>BT20/2</f>
        <v>0</v>
      </c>
      <c r="CA20" s="6">
        <f>(BU20*3)+(BV20*5)+(BW20*5)+(BX20*20)</f>
        <v>0</v>
      </c>
      <c r="CB20" s="20">
        <f>BY20+BZ20+CA20</f>
        <v>0</v>
      </c>
      <c r="CC20" s="24"/>
      <c r="CD20" s="1"/>
      <c r="CE20" s="2"/>
      <c r="CF20" s="2"/>
      <c r="CG20" s="2"/>
      <c r="CH20" s="2"/>
      <c r="CI20" s="2"/>
      <c r="CJ20" s="7">
        <f>CC20+CD20</f>
        <v>0</v>
      </c>
      <c r="CK20" s="19">
        <f>CE20/2</f>
        <v>0</v>
      </c>
      <c r="CL20" s="6">
        <f>(CF20*3)+(CG20*5)+(CH20*5)+(CI20*20)</f>
        <v>0</v>
      </c>
      <c r="CM20" s="20">
        <f>CJ20+CK20+CL20</f>
        <v>0</v>
      </c>
      <c r="CN20" s="24"/>
      <c r="CO20" s="1"/>
      <c r="CP20" s="2"/>
      <c r="CQ20" s="2"/>
      <c r="CR20" s="2"/>
      <c r="CS20" s="2"/>
      <c r="CT20" s="2"/>
      <c r="CU20" s="7">
        <f>CN20+CO20</f>
        <v>0</v>
      </c>
      <c r="CV20" s="19">
        <f>CP20/2</f>
        <v>0</v>
      </c>
      <c r="CW20" s="6">
        <f>(CQ20*3)+(CR20*5)+(CS20*5)+(CT20*20)</f>
        <v>0</v>
      </c>
      <c r="CX20" s="20">
        <f>CU20+CV20+CW20</f>
        <v>0</v>
      </c>
      <c r="CY20" s="24"/>
      <c r="CZ20" s="1"/>
      <c r="DA20" s="2"/>
      <c r="DB20" s="2"/>
      <c r="DC20" s="2"/>
      <c r="DD20" s="2"/>
      <c r="DE20" s="2"/>
      <c r="DF20" s="7">
        <f>CY20+CZ20</f>
        <v>0</v>
      </c>
      <c r="DG20" s="19">
        <f>DA20/2</f>
        <v>0</v>
      </c>
      <c r="DH20" s="6">
        <f>(DB20*3)+(DC20*5)+(DD20*5)+(DE20*20)</f>
        <v>0</v>
      </c>
      <c r="DI20" s="20">
        <f>DF20+DG20+DH20</f>
        <v>0</v>
      </c>
    </row>
    <row r="21" spans="1:113" s="95" customFormat="1" ht="12.75">
      <c r="A21" s="74"/>
      <c r="B21" s="75"/>
      <c r="C21" s="75"/>
      <c r="D21" s="76"/>
      <c r="E21" s="76"/>
      <c r="F21" s="77"/>
      <c r="G21" s="78"/>
      <c r="H21" s="79"/>
      <c r="I21" s="80"/>
      <c r="J21" s="81"/>
      <c r="K21" s="82"/>
      <c r="L21" s="83"/>
      <c r="M21" s="84"/>
      <c r="N21" s="85"/>
      <c r="O21" s="86"/>
      <c r="P21" s="87"/>
      <c r="Q21" s="88"/>
      <c r="R21" s="88"/>
      <c r="S21" s="88"/>
      <c r="T21" s="88"/>
      <c r="U21" s="88"/>
      <c r="V21" s="88"/>
      <c r="W21" s="89"/>
      <c r="X21" s="89"/>
      <c r="Y21" s="89"/>
      <c r="Z21" s="89"/>
      <c r="AA21" s="90"/>
      <c r="AB21" s="91"/>
      <c r="AC21" s="92"/>
      <c r="AD21" s="93"/>
      <c r="AE21" s="94"/>
      <c r="AF21" s="87"/>
      <c r="AG21" s="88"/>
      <c r="AH21" s="88"/>
      <c r="AI21" s="88"/>
      <c r="AJ21" s="89"/>
      <c r="AK21" s="89"/>
      <c r="AL21" s="89"/>
      <c r="AM21" s="89"/>
      <c r="AN21" s="89"/>
      <c r="AO21" s="91"/>
      <c r="AP21" s="92"/>
      <c r="AQ21" s="93"/>
      <c r="AR21" s="94"/>
      <c r="AS21" s="87"/>
      <c r="AT21" s="88"/>
      <c r="AU21" s="88"/>
      <c r="AV21" s="89"/>
      <c r="AW21" s="89"/>
      <c r="AX21" s="89"/>
      <c r="AY21" s="89"/>
      <c r="AZ21" s="89"/>
      <c r="BA21" s="91"/>
      <c r="BB21" s="92"/>
      <c r="BC21" s="93"/>
      <c r="BD21" s="94"/>
      <c r="BE21" s="87"/>
      <c r="BF21" s="88"/>
      <c r="BG21" s="88"/>
      <c r="BH21" s="89"/>
      <c r="BI21" s="89"/>
      <c r="BJ21" s="89"/>
      <c r="BK21" s="89"/>
      <c r="BL21" s="89"/>
      <c r="BM21" s="91"/>
      <c r="BN21" s="92"/>
      <c r="BO21" s="93"/>
      <c r="BP21" s="94"/>
      <c r="BQ21" s="87"/>
      <c r="BR21" s="88"/>
      <c r="BS21" s="88"/>
      <c r="BT21" s="89"/>
      <c r="BU21" s="89"/>
      <c r="BV21" s="89"/>
      <c r="BW21" s="89"/>
      <c r="BX21" s="89"/>
      <c r="BY21" s="91"/>
      <c r="BZ21" s="92"/>
      <c r="CA21" s="93"/>
      <c r="CB21" s="94"/>
      <c r="CC21" s="87"/>
      <c r="CD21" s="88"/>
      <c r="CE21" s="89"/>
      <c r="CF21" s="89"/>
      <c r="CG21" s="89"/>
      <c r="CH21" s="89"/>
      <c r="CI21" s="89"/>
      <c r="CJ21" s="91"/>
      <c r="CK21" s="92"/>
      <c r="CL21" s="93"/>
      <c r="CM21" s="94"/>
      <c r="CN21" s="87"/>
      <c r="CO21" s="88"/>
      <c r="CP21" s="89"/>
      <c r="CQ21" s="89"/>
      <c r="CR21" s="89"/>
      <c r="CS21" s="89"/>
      <c r="CT21" s="89"/>
      <c r="CU21" s="91"/>
      <c r="CV21" s="92"/>
      <c r="CW21" s="93"/>
      <c r="CX21" s="94"/>
      <c r="CY21" s="87"/>
      <c r="CZ21" s="88"/>
      <c r="DA21" s="89"/>
      <c r="DB21" s="89"/>
      <c r="DC21" s="89"/>
      <c r="DD21" s="89"/>
      <c r="DE21" s="89"/>
      <c r="DF21" s="91"/>
      <c r="DG21" s="92"/>
      <c r="DH21" s="93"/>
      <c r="DI21" s="94"/>
    </row>
    <row r="22" spans="1:113" ht="12.75">
      <c r="A22" s="26">
        <v>17</v>
      </c>
      <c r="B22" s="9" t="s">
        <v>101</v>
      </c>
      <c r="C22" s="9"/>
      <c r="D22" s="10"/>
      <c r="E22" s="10" t="s">
        <v>13</v>
      </c>
      <c r="F22" s="21" t="s">
        <v>86</v>
      </c>
      <c r="G22" s="22">
        <f>IF(AND(OR($G$2="Y",$H$2="Y"),I22&lt;5,J22&lt;5),IF(AND(I22=I20,J22=J20),G20+1,1),"")</f>
      </c>
      <c r="H22" s="17">
        <f>IF(AND($H$2="Y",J22&gt;0,OR(AND(G22=1,G34=10),AND(G22=2,G47=20),AND(G22=3,G56=30),AND(G22=4,G65=40),AND(G22=5,G74=50),AND(G22=6,G83=60),AND(G22=7,G92=70),AND(G22=8,G101=80),AND(G22=9,G110=90),AND(G22=10,G119=100))),VLOOKUP(J22-1,SortLookup!$A$13:$B$16,2,FALSE),"")</f>
      </c>
      <c r="I22" s="16">
        <f>IF(ISNA(VLOOKUP(E22,SortLookup!$A$1:$B$5,2,FALSE))," ",VLOOKUP(E22,SortLookup!$A$1:$B$5,2,FALSE))</f>
        <v>1</v>
      </c>
      <c r="J22" s="23" t="str">
        <f>IF(ISNA(VLOOKUP(F22,SortLookup!$A$7:$B$11,2,FALSE))," ",VLOOKUP(F22,SortLookup!$A$7:$B$11,2,FALSE))</f>
        <v> </v>
      </c>
      <c r="K22" s="29">
        <f>L22+M22+N22</f>
        <v>60.7</v>
      </c>
      <c r="L22" s="30">
        <f>AB22+AO22+BA22+BM22+BY22+CJ22+CU22+DF22</f>
        <v>55.7</v>
      </c>
      <c r="M22" s="8">
        <f>AD22+AQ22+BC22+BO22+CA22+CL22+CW22+DH22</f>
        <v>3</v>
      </c>
      <c r="N22" s="31">
        <f>O22/2</f>
        <v>2</v>
      </c>
      <c r="O22" s="32">
        <f>W22+AJ22+AV22+BH22+BT22+CE22+CP22+DA22</f>
        <v>4</v>
      </c>
      <c r="P22" s="24">
        <v>2.14</v>
      </c>
      <c r="Q22" s="1"/>
      <c r="R22" s="1"/>
      <c r="S22" s="1"/>
      <c r="T22" s="1"/>
      <c r="U22" s="1"/>
      <c r="V22" s="1"/>
      <c r="W22" s="2">
        <v>0</v>
      </c>
      <c r="X22" s="2">
        <v>1</v>
      </c>
      <c r="Y22" s="2"/>
      <c r="Z22" s="2"/>
      <c r="AA22" s="25"/>
      <c r="AB22" s="7">
        <f>P22+Q22+R22+S22+T22+U22+V22</f>
        <v>2.14</v>
      </c>
      <c r="AC22" s="19">
        <f>W22/2</f>
        <v>0</v>
      </c>
      <c r="AD22" s="6">
        <f>(X22*3)+(Y22*5)+(Z22*5)+(AA22*20)</f>
        <v>3</v>
      </c>
      <c r="AE22" s="20">
        <f>AB22+AC22+AD22</f>
        <v>5.14</v>
      </c>
      <c r="AF22" s="24">
        <v>5.19</v>
      </c>
      <c r="AG22" s="1"/>
      <c r="AH22" s="1"/>
      <c r="AI22" s="1"/>
      <c r="AJ22" s="2">
        <v>0</v>
      </c>
      <c r="AK22" s="2"/>
      <c r="AL22" s="2"/>
      <c r="AM22" s="2"/>
      <c r="AN22" s="2"/>
      <c r="AO22" s="7">
        <f>AF22+AG22+AH22+AI22</f>
        <v>5.19</v>
      </c>
      <c r="AP22" s="19">
        <f>AJ22/2</f>
        <v>0</v>
      </c>
      <c r="AQ22" s="6">
        <f>(AK22*3)+(AL22*5)+(AM22*5)+(AN22*20)</f>
        <v>0</v>
      </c>
      <c r="AR22" s="20">
        <f>AO22+AP22+AQ22</f>
        <v>5.19</v>
      </c>
      <c r="AS22" s="24">
        <v>15.85</v>
      </c>
      <c r="AT22" s="1"/>
      <c r="AU22" s="1"/>
      <c r="AV22" s="2">
        <v>2</v>
      </c>
      <c r="AW22" s="2"/>
      <c r="AX22" s="2"/>
      <c r="AY22" s="2"/>
      <c r="AZ22" s="2"/>
      <c r="BA22" s="7">
        <f>AS22+AT22+AU22</f>
        <v>15.85</v>
      </c>
      <c r="BB22" s="19">
        <f>AV22/2</f>
        <v>1</v>
      </c>
      <c r="BC22" s="6">
        <f>(AW22*3)+(AX22*5)+(AY22*5)+(AZ22*20)</f>
        <v>0</v>
      </c>
      <c r="BD22" s="20">
        <f>BA22+BB22+BC22</f>
        <v>16.85</v>
      </c>
      <c r="BE22" s="24">
        <v>32.52</v>
      </c>
      <c r="BF22" s="1"/>
      <c r="BG22" s="1"/>
      <c r="BH22" s="2">
        <v>2</v>
      </c>
      <c r="BI22" s="2"/>
      <c r="BJ22" s="2"/>
      <c r="BK22" s="2"/>
      <c r="BL22" s="2"/>
      <c r="BM22" s="7">
        <f>BE22+BF22+BG22</f>
        <v>32.52</v>
      </c>
      <c r="BN22" s="19">
        <f>BH22/2</f>
        <v>1</v>
      </c>
      <c r="BO22" s="6">
        <f>(BI22*3)+(BJ22*5)+(BK22*5)+(BL22*20)</f>
        <v>0</v>
      </c>
      <c r="BP22" s="20">
        <f>BM22+BN22+BO22</f>
        <v>33.52</v>
      </c>
      <c r="BQ22" s="24"/>
      <c r="BR22" s="1"/>
      <c r="BS22" s="1"/>
      <c r="BT22" s="2"/>
      <c r="BU22" s="2"/>
      <c r="BV22" s="2"/>
      <c r="BW22" s="2"/>
      <c r="BX22" s="2"/>
      <c r="BY22" s="7">
        <f>BQ22+BR22+BS22</f>
        <v>0</v>
      </c>
      <c r="BZ22" s="19">
        <f>BT22/2</f>
        <v>0</v>
      </c>
      <c r="CA22" s="6">
        <f>(BU22*3)+(BV22*5)+(BW22*5)+(BX22*20)</f>
        <v>0</v>
      </c>
      <c r="CB22" s="20">
        <f>BY22+BZ22+CA22</f>
        <v>0</v>
      </c>
      <c r="CC22" s="24"/>
      <c r="CD22" s="1"/>
      <c r="CE22" s="2"/>
      <c r="CF22" s="2"/>
      <c r="CG22" s="2"/>
      <c r="CH22" s="2"/>
      <c r="CI22" s="2"/>
      <c r="CJ22" s="7">
        <f>CC22+CD22</f>
        <v>0</v>
      </c>
      <c r="CK22" s="19">
        <f>CE22/2</f>
        <v>0</v>
      </c>
      <c r="CL22" s="6">
        <f>(CF22*3)+(CG22*5)+(CH22*5)+(CI22*20)</f>
        <v>0</v>
      </c>
      <c r="CM22" s="20">
        <f>CJ22+CK22+CL22</f>
        <v>0</v>
      </c>
      <c r="CN22" s="24"/>
      <c r="CO22" s="1"/>
      <c r="CP22" s="2"/>
      <c r="CQ22" s="2"/>
      <c r="CR22" s="2"/>
      <c r="CS22" s="2"/>
      <c r="CT22" s="2"/>
      <c r="CU22" s="7">
        <f>CN22+CO22</f>
        <v>0</v>
      </c>
      <c r="CV22" s="19">
        <f>CP22/2</f>
        <v>0</v>
      </c>
      <c r="CW22" s="6">
        <f>(CQ22*3)+(CR22*5)+(CS22*5)+(CT22*20)</f>
        <v>0</v>
      </c>
      <c r="CX22" s="20">
        <f>CU22+CV22+CW22</f>
        <v>0</v>
      </c>
      <c r="CY22" s="24"/>
      <c r="CZ22" s="1"/>
      <c r="DA22" s="2"/>
      <c r="DB22" s="2"/>
      <c r="DC22" s="2"/>
      <c r="DD22" s="2"/>
      <c r="DE22" s="2"/>
      <c r="DF22" s="7">
        <f>CY22+CZ22</f>
        <v>0</v>
      </c>
      <c r="DG22" s="19">
        <f>DA22/2</f>
        <v>0</v>
      </c>
      <c r="DH22" s="6">
        <f>(DB22*3)+(DC22*5)+(DD22*5)+(DE22*20)</f>
        <v>0</v>
      </c>
      <c r="DI22" s="20">
        <f>DF22+DG22+DH22</f>
        <v>0</v>
      </c>
    </row>
    <row r="23" spans="1:113" s="73" customFormat="1" ht="12.75">
      <c r="A23" s="52"/>
      <c r="B23" s="53"/>
      <c r="C23" s="53"/>
      <c r="D23" s="54"/>
      <c r="E23" s="54"/>
      <c r="F23" s="55"/>
      <c r="G23" s="56"/>
      <c r="H23" s="57"/>
      <c r="I23" s="58"/>
      <c r="J23" s="59"/>
      <c r="K23" s="60"/>
      <c r="L23" s="61"/>
      <c r="M23" s="62"/>
      <c r="N23" s="63"/>
      <c r="O23" s="64"/>
      <c r="P23" s="65"/>
      <c r="Q23" s="66"/>
      <c r="R23" s="66"/>
      <c r="S23" s="66"/>
      <c r="T23" s="66"/>
      <c r="U23" s="66"/>
      <c r="V23" s="66"/>
      <c r="W23" s="67"/>
      <c r="X23" s="67"/>
      <c r="Y23" s="67"/>
      <c r="Z23" s="67"/>
      <c r="AA23" s="68"/>
      <c r="AB23" s="69"/>
      <c r="AC23" s="70"/>
      <c r="AD23" s="71"/>
      <c r="AE23" s="72"/>
      <c r="AF23" s="65"/>
      <c r="AG23" s="66"/>
      <c r="AH23" s="66"/>
      <c r="AI23" s="66"/>
      <c r="AJ23" s="67"/>
      <c r="AK23" s="67"/>
      <c r="AL23" s="67"/>
      <c r="AM23" s="67"/>
      <c r="AN23" s="67"/>
      <c r="AO23" s="69"/>
      <c r="AP23" s="70"/>
      <c r="AQ23" s="71"/>
      <c r="AR23" s="72"/>
      <c r="AS23" s="65"/>
      <c r="AT23" s="66"/>
      <c r="AU23" s="66"/>
      <c r="AV23" s="67"/>
      <c r="AW23" s="67"/>
      <c r="AX23" s="67"/>
      <c r="AY23" s="67"/>
      <c r="AZ23" s="67"/>
      <c r="BA23" s="69"/>
      <c r="BB23" s="70"/>
      <c r="BC23" s="71"/>
      <c r="BD23" s="72"/>
      <c r="BE23" s="65"/>
      <c r="BF23" s="66"/>
      <c r="BG23" s="66"/>
      <c r="BH23" s="67"/>
      <c r="BI23" s="67"/>
      <c r="BJ23" s="67"/>
      <c r="BK23" s="67"/>
      <c r="BL23" s="67"/>
      <c r="BM23" s="69"/>
      <c r="BN23" s="70"/>
      <c r="BO23" s="71"/>
      <c r="BP23" s="72"/>
      <c r="BQ23" s="65"/>
      <c r="BR23" s="66"/>
      <c r="BS23" s="66"/>
      <c r="BT23" s="67"/>
      <c r="BU23" s="67"/>
      <c r="BV23" s="67"/>
      <c r="BW23" s="67"/>
      <c r="BX23" s="67"/>
      <c r="BY23" s="69"/>
      <c r="BZ23" s="70"/>
      <c r="CA23" s="71"/>
      <c r="CB23" s="72"/>
      <c r="CC23" s="65"/>
      <c r="CD23" s="66"/>
      <c r="CE23" s="67"/>
      <c r="CF23" s="67"/>
      <c r="CG23" s="67"/>
      <c r="CH23" s="67"/>
      <c r="CI23" s="67"/>
      <c r="CJ23" s="69"/>
      <c r="CK23" s="70"/>
      <c r="CL23" s="71"/>
      <c r="CM23" s="72"/>
      <c r="CN23" s="65"/>
      <c r="CO23" s="66"/>
      <c r="CP23" s="67"/>
      <c r="CQ23" s="67"/>
      <c r="CR23" s="67"/>
      <c r="CS23" s="67"/>
      <c r="CT23" s="67"/>
      <c r="CU23" s="69"/>
      <c r="CV23" s="70"/>
      <c r="CW23" s="71"/>
      <c r="CX23" s="72"/>
      <c r="CY23" s="65"/>
      <c r="CZ23" s="66"/>
      <c r="DA23" s="67"/>
      <c r="DB23" s="67"/>
      <c r="DC23" s="67"/>
      <c r="DD23" s="67"/>
      <c r="DE23" s="67"/>
      <c r="DF23" s="69"/>
      <c r="DG23" s="70"/>
      <c r="DH23" s="71"/>
      <c r="DI23" s="72"/>
    </row>
    <row r="24" spans="1:113" ht="12.75">
      <c r="A24" s="26">
        <v>5</v>
      </c>
      <c r="B24" s="9" t="s">
        <v>89</v>
      </c>
      <c r="C24" s="9"/>
      <c r="D24" s="10"/>
      <c r="E24" s="10" t="s">
        <v>14</v>
      </c>
      <c r="F24" s="21" t="s">
        <v>18</v>
      </c>
      <c r="G24" s="22">
        <f>IF(AND(OR($G$2="Y",$H$2="Y"),I24&lt;5,J24&lt;5),IF(AND(I24=I22,J24=J22),G22+1,1),"")</f>
      </c>
      <c r="H24" s="17">
        <f>IF(AND($H$2="Y",J24&gt;0,OR(AND(G24=1,G35=10),AND(G24=2,G48=20),AND(G24=3,G57=30),AND(G24=4,G66=40),AND(G24=5,G75=50),AND(G24=6,G84=60),AND(G24=7,G93=70),AND(G24=8,G102=80),AND(G24=9,G111=90),AND(G24=10,G120=100))),VLOOKUP(J24-1,SortLookup!$A$13:$B$16,2,FALSE),"")</f>
      </c>
      <c r="I24" s="16">
        <f>IF(ISNA(VLOOKUP(E24,SortLookup!$A$1:$B$5,2,FALSE))," ",VLOOKUP(E24,SortLookup!$A$1:$B$5,2,FALSE))</f>
        <v>2</v>
      </c>
      <c r="J24" s="23">
        <f>IF(ISNA(VLOOKUP(F24,SortLookup!$A$7:$B$11,2,FALSE))," ",VLOOKUP(F24,SortLookup!$A$7:$B$11,2,FALSE))</f>
        <v>2</v>
      </c>
      <c r="K24" s="29">
        <f>L24+M24+N24</f>
        <v>48.49</v>
      </c>
      <c r="L24" s="30">
        <f>AB24+AO24+BA24+BM24+BY24+CJ24+CU24+DF24</f>
        <v>46.49</v>
      </c>
      <c r="M24" s="8">
        <f>AD24+AQ24+BC24+BO24+CA24+CL24+CW24+DH24</f>
        <v>0</v>
      </c>
      <c r="N24" s="31">
        <f>O24/2</f>
        <v>2</v>
      </c>
      <c r="O24" s="32">
        <f>W24+AJ24+AV24+BH24+BT24+CE24+CP24+DA24</f>
        <v>4</v>
      </c>
      <c r="P24" s="24">
        <v>1.53</v>
      </c>
      <c r="Q24" s="1"/>
      <c r="R24" s="1"/>
      <c r="S24" s="1"/>
      <c r="T24" s="1"/>
      <c r="U24" s="1"/>
      <c r="V24" s="1"/>
      <c r="W24" s="2">
        <v>1</v>
      </c>
      <c r="X24" s="2"/>
      <c r="Y24" s="2"/>
      <c r="Z24" s="2"/>
      <c r="AA24" s="25"/>
      <c r="AB24" s="7">
        <f>P24+Q24+R24+S24+T24+U24+V24</f>
        <v>1.53</v>
      </c>
      <c r="AC24" s="19">
        <f>W24/2</f>
        <v>0.5</v>
      </c>
      <c r="AD24" s="6">
        <f>(X24*3)+(Y24*5)+(Z24*5)+(AA24*20)</f>
        <v>0</v>
      </c>
      <c r="AE24" s="20">
        <f>AB24+AC24+AD24</f>
        <v>2.03</v>
      </c>
      <c r="AF24" s="24">
        <v>3.63</v>
      </c>
      <c r="AG24" s="1"/>
      <c r="AH24" s="1"/>
      <c r="AI24" s="1"/>
      <c r="AJ24" s="2">
        <v>0</v>
      </c>
      <c r="AK24" s="2"/>
      <c r="AL24" s="2"/>
      <c r="AM24" s="2"/>
      <c r="AN24" s="2"/>
      <c r="AO24" s="7">
        <f>AF24+AG24+AH24+AI24</f>
        <v>3.63</v>
      </c>
      <c r="AP24" s="19">
        <f>AJ24/2</f>
        <v>0</v>
      </c>
      <c r="AQ24" s="6">
        <f>(AK24*3)+(AL24*5)+(AM24*5)+(AN24*20)</f>
        <v>0</v>
      </c>
      <c r="AR24" s="20">
        <f>AO24+AP24+AQ24</f>
        <v>3.63</v>
      </c>
      <c r="AS24" s="24">
        <v>13.57</v>
      </c>
      <c r="AT24" s="1"/>
      <c r="AU24" s="1"/>
      <c r="AV24" s="2">
        <v>0</v>
      </c>
      <c r="AW24" s="2"/>
      <c r="AX24" s="2"/>
      <c r="AY24" s="2"/>
      <c r="AZ24" s="2"/>
      <c r="BA24" s="7">
        <f>AS24+AT24+AU24</f>
        <v>13.57</v>
      </c>
      <c r="BB24" s="19">
        <f>AV24/2</f>
        <v>0</v>
      </c>
      <c r="BC24" s="6">
        <f>(AW24*3)+(AX24*5)+(AY24*5)+(AZ24*20)</f>
        <v>0</v>
      </c>
      <c r="BD24" s="20">
        <f>BA24+BB24+BC24</f>
        <v>13.57</v>
      </c>
      <c r="BE24" s="24">
        <v>27.76</v>
      </c>
      <c r="BF24" s="1"/>
      <c r="BG24" s="1"/>
      <c r="BH24" s="2">
        <v>3</v>
      </c>
      <c r="BI24" s="2"/>
      <c r="BJ24" s="2"/>
      <c r="BK24" s="2"/>
      <c r="BL24" s="2"/>
      <c r="BM24" s="7">
        <f>BE24+BF24+BG24</f>
        <v>27.76</v>
      </c>
      <c r="BN24" s="19">
        <f>BH24/2</f>
        <v>1.5</v>
      </c>
      <c r="BO24" s="6">
        <f>(BI24*3)+(BJ24*5)+(BK24*5)+(BL24*20)</f>
        <v>0</v>
      </c>
      <c r="BP24" s="20">
        <f>BM24+BN24+BO24</f>
        <v>29.26</v>
      </c>
      <c r="BQ24" s="24"/>
      <c r="BR24" s="1"/>
      <c r="BS24" s="1"/>
      <c r="BT24" s="2"/>
      <c r="BU24" s="2"/>
      <c r="BV24" s="2"/>
      <c r="BW24" s="2"/>
      <c r="BX24" s="2"/>
      <c r="BY24" s="7">
        <f>BQ24+BR24+BS24</f>
        <v>0</v>
      </c>
      <c r="BZ24" s="19">
        <f>BT24/2</f>
        <v>0</v>
      </c>
      <c r="CA24" s="6">
        <f>(BU24*3)+(BV24*5)+(BW24*5)+(BX24*20)</f>
        <v>0</v>
      </c>
      <c r="CB24" s="20">
        <f>BY24+BZ24+CA24</f>
        <v>0</v>
      </c>
      <c r="CC24" s="24"/>
      <c r="CD24" s="1"/>
      <c r="CE24" s="2"/>
      <c r="CF24" s="2"/>
      <c r="CG24" s="2"/>
      <c r="CH24" s="2"/>
      <c r="CI24" s="2"/>
      <c r="CJ24" s="7">
        <f>CC24+CD24</f>
        <v>0</v>
      </c>
      <c r="CK24" s="19">
        <f>CE24/2</f>
        <v>0</v>
      </c>
      <c r="CL24" s="6">
        <f>(CF24*3)+(CG24*5)+(CH24*5)+(CI24*20)</f>
        <v>0</v>
      </c>
      <c r="CM24" s="20">
        <f>CJ24+CK24+CL24</f>
        <v>0</v>
      </c>
      <c r="CN24" s="24"/>
      <c r="CO24" s="1"/>
      <c r="CP24" s="2"/>
      <c r="CQ24" s="2"/>
      <c r="CR24" s="2"/>
      <c r="CS24" s="2"/>
      <c r="CT24" s="2"/>
      <c r="CU24" s="7">
        <f>CN24+CO24</f>
        <v>0</v>
      </c>
      <c r="CV24" s="19">
        <f>CP24/2</f>
        <v>0</v>
      </c>
      <c r="CW24" s="6">
        <f>(CQ24*3)+(CR24*5)+(CS24*5)+(CT24*20)</f>
        <v>0</v>
      </c>
      <c r="CX24" s="20">
        <f>CU24+CV24+CW24</f>
        <v>0</v>
      </c>
      <c r="CY24" s="24"/>
      <c r="CZ24" s="1"/>
      <c r="DA24" s="2"/>
      <c r="DB24" s="2"/>
      <c r="DC24" s="2"/>
      <c r="DD24" s="2"/>
      <c r="DE24" s="2"/>
      <c r="DF24" s="7">
        <f>CY24+CZ24</f>
        <v>0</v>
      </c>
      <c r="DG24" s="19">
        <f>DA24/2</f>
        <v>0</v>
      </c>
      <c r="DH24" s="6">
        <f>(DB24*3)+(DC24*5)+(DD24*5)+(DE24*20)</f>
        <v>0</v>
      </c>
      <c r="DI24" s="20">
        <f>DF24+DG24+DH24</f>
        <v>0</v>
      </c>
    </row>
    <row r="25" spans="1:113" ht="12.75">
      <c r="A25" s="26">
        <v>25</v>
      </c>
      <c r="B25" s="9" t="s">
        <v>109</v>
      </c>
      <c r="C25" s="9"/>
      <c r="D25" s="10"/>
      <c r="E25" s="10" t="s">
        <v>14</v>
      </c>
      <c r="F25" s="21" t="s">
        <v>18</v>
      </c>
      <c r="G25" s="22">
        <f>IF(AND(OR($G$2="Y",$H$2="Y"),I25&lt;5,J25&lt;5),IF(AND(I25=I24,J25=J24),G24+1,1),"")</f>
      </c>
      <c r="H25" s="17">
        <f>IF(AND($H$2="Y",J25&gt;0,OR(AND(G25=1,G36=10),AND(G25=2,G49=20),AND(G25=3,G58=30),AND(G25=4,G67=40),AND(G25=5,G76=50),AND(G25=6,G85=60),AND(G25=7,G94=70),AND(G25=8,G103=80),AND(G25=9,G112=90),AND(G25=10,G121=100))),VLOOKUP(J25-1,SortLookup!$A$13:$B$16,2,FALSE),"")</f>
      </c>
      <c r="I25" s="16">
        <f>IF(ISNA(VLOOKUP(E25,SortLookup!$A$1:$B$5,2,FALSE))," ",VLOOKUP(E25,SortLookup!$A$1:$B$5,2,FALSE))</f>
        <v>2</v>
      </c>
      <c r="J25" s="23">
        <f>IF(ISNA(VLOOKUP(F25,SortLookup!$A$7:$B$11,2,FALSE))," ",VLOOKUP(F25,SortLookup!$A$7:$B$11,2,FALSE))</f>
        <v>2</v>
      </c>
      <c r="K25" s="29">
        <f>L25+M25+N25</f>
        <v>58.53</v>
      </c>
      <c r="L25" s="30">
        <f>AB25+AO25+BA25+BM25+BY25+CJ25+CU25+DF25</f>
        <v>52.53</v>
      </c>
      <c r="M25" s="8">
        <f>AD25+AQ25+BC25+BO25+CA25+CL25+CW25+DH25</f>
        <v>0</v>
      </c>
      <c r="N25" s="31">
        <f>O25/2</f>
        <v>6</v>
      </c>
      <c r="O25" s="32">
        <f>W25+AJ25+AV25+BH25+BT25+CE25+CP25+DA25</f>
        <v>12</v>
      </c>
      <c r="P25" s="24">
        <v>1.78</v>
      </c>
      <c r="Q25" s="1"/>
      <c r="R25" s="1"/>
      <c r="S25" s="1"/>
      <c r="T25" s="1"/>
      <c r="U25" s="1"/>
      <c r="V25" s="1"/>
      <c r="W25" s="2">
        <v>0</v>
      </c>
      <c r="X25" s="2"/>
      <c r="Y25" s="2"/>
      <c r="Z25" s="2"/>
      <c r="AA25" s="25"/>
      <c r="AB25" s="7">
        <f>P25+Q25+R25+S25+T25+U25+V25</f>
        <v>1.78</v>
      </c>
      <c r="AC25" s="19">
        <f>W25/2</f>
        <v>0</v>
      </c>
      <c r="AD25" s="6">
        <f>(X25*3)+(Y25*5)+(Z25*5)+(AA25*20)</f>
        <v>0</v>
      </c>
      <c r="AE25" s="20">
        <f>AB25+AC25+AD25</f>
        <v>1.78</v>
      </c>
      <c r="AF25" s="24">
        <v>4.44</v>
      </c>
      <c r="AG25" s="1"/>
      <c r="AH25" s="1"/>
      <c r="AI25" s="1"/>
      <c r="AJ25" s="2">
        <v>2</v>
      </c>
      <c r="AK25" s="2"/>
      <c r="AL25" s="2"/>
      <c r="AM25" s="2"/>
      <c r="AN25" s="2"/>
      <c r="AO25" s="7">
        <f>AF25+AG25+AH25+AI25</f>
        <v>4.44</v>
      </c>
      <c r="AP25" s="19">
        <f>AJ25/2</f>
        <v>1</v>
      </c>
      <c r="AQ25" s="6">
        <f>(AK25*3)+(AL25*5)+(AM25*5)+(AN25*20)</f>
        <v>0</v>
      </c>
      <c r="AR25" s="20">
        <f>AO25+AP25+AQ25</f>
        <v>5.44</v>
      </c>
      <c r="AS25" s="24">
        <v>19.57</v>
      </c>
      <c r="AT25" s="1"/>
      <c r="AU25" s="1"/>
      <c r="AV25" s="2">
        <v>6</v>
      </c>
      <c r="AW25" s="2"/>
      <c r="AX25" s="2"/>
      <c r="AY25" s="2"/>
      <c r="AZ25" s="2"/>
      <c r="BA25" s="7">
        <f>AS25+AT25+AU25</f>
        <v>19.57</v>
      </c>
      <c r="BB25" s="19">
        <f>AV25/2</f>
        <v>3</v>
      </c>
      <c r="BC25" s="6">
        <f>(AW25*3)+(AX25*5)+(AY25*5)+(AZ25*20)</f>
        <v>0</v>
      </c>
      <c r="BD25" s="20">
        <f>BA25+BB25+BC25</f>
        <v>22.57</v>
      </c>
      <c r="BE25" s="24">
        <v>26.74</v>
      </c>
      <c r="BF25" s="1"/>
      <c r="BG25" s="1"/>
      <c r="BH25" s="2">
        <v>4</v>
      </c>
      <c r="BI25" s="2"/>
      <c r="BJ25" s="2"/>
      <c r="BK25" s="2"/>
      <c r="BL25" s="2"/>
      <c r="BM25" s="7">
        <f>BE25+BF25+BG25</f>
        <v>26.74</v>
      </c>
      <c r="BN25" s="19">
        <f>BH25/2</f>
        <v>2</v>
      </c>
      <c r="BO25" s="6">
        <f>(BI25*3)+(BJ25*5)+(BK25*5)+(BL25*20)</f>
        <v>0</v>
      </c>
      <c r="BP25" s="20">
        <f>BM25+BN25+BO25</f>
        <v>28.74</v>
      </c>
      <c r="BQ25" s="24"/>
      <c r="BR25" s="1"/>
      <c r="BS25" s="1"/>
      <c r="BT25" s="2"/>
      <c r="BU25" s="2"/>
      <c r="BV25" s="2"/>
      <c r="BW25" s="2"/>
      <c r="BX25" s="2"/>
      <c r="BY25" s="7">
        <f>BQ25+BR25+BS25</f>
        <v>0</v>
      </c>
      <c r="BZ25" s="19">
        <f>BT25/2</f>
        <v>0</v>
      </c>
      <c r="CA25" s="6">
        <f>(BU25*3)+(BV25*5)+(BW25*5)+(BX25*20)</f>
        <v>0</v>
      </c>
      <c r="CB25" s="20">
        <f>BY25+BZ25+CA25</f>
        <v>0</v>
      </c>
      <c r="CC25" s="24"/>
      <c r="CD25" s="1"/>
      <c r="CE25" s="2"/>
      <c r="CF25" s="2"/>
      <c r="CG25" s="2"/>
      <c r="CH25" s="2"/>
      <c r="CI25" s="2"/>
      <c r="CJ25" s="7">
        <f>CC25+CD25</f>
        <v>0</v>
      </c>
      <c r="CK25" s="19">
        <f>CE25/2</f>
        <v>0</v>
      </c>
      <c r="CL25" s="6">
        <f>(CF25*3)+(CG25*5)+(CH25*5)+(CI25*20)</f>
        <v>0</v>
      </c>
      <c r="CM25" s="20">
        <f>CJ25+CK25+CL25</f>
        <v>0</v>
      </c>
      <c r="CN25" s="24"/>
      <c r="CO25" s="1"/>
      <c r="CP25" s="2"/>
      <c r="CQ25" s="2"/>
      <c r="CR25" s="2"/>
      <c r="CS25" s="2"/>
      <c r="CT25" s="2"/>
      <c r="CU25" s="7">
        <f>CN25+CO25</f>
        <v>0</v>
      </c>
      <c r="CV25" s="19">
        <f>CP25/2</f>
        <v>0</v>
      </c>
      <c r="CW25" s="6">
        <f>(CQ25*3)+(CR25*5)+(CS25*5)+(CT25*20)</f>
        <v>0</v>
      </c>
      <c r="CX25" s="20">
        <f>CU25+CV25+CW25</f>
        <v>0</v>
      </c>
      <c r="CY25" s="24"/>
      <c r="CZ25" s="1"/>
      <c r="DA25" s="2"/>
      <c r="DB25" s="2"/>
      <c r="DC25" s="2"/>
      <c r="DD25" s="2"/>
      <c r="DE25" s="2"/>
      <c r="DF25" s="7">
        <f>CY25+CZ25</f>
        <v>0</v>
      </c>
      <c r="DG25" s="19">
        <f>DA25/2</f>
        <v>0</v>
      </c>
      <c r="DH25" s="6">
        <f>(DB25*3)+(DC25*5)+(DD25*5)+(DE25*20)</f>
        <v>0</v>
      </c>
      <c r="DI25" s="20">
        <f>DF25+DG25+DH25</f>
        <v>0</v>
      </c>
    </row>
    <row r="26" spans="1:113" ht="12.75">
      <c r="A26" s="26">
        <v>13</v>
      </c>
      <c r="B26" s="9" t="s">
        <v>97</v>
      </c>
      <c r="C26" s="9"/>
      <c r="D26" s="10"/>
      <c r="E26" s="10" t="s">
        <v>14</v>
      </c>
      <c r="F26" s="21" t="s">
        <v>18</v>
      </c>
      <c r="G26" s="22">
        <f>IF(AND(OR($G$2="Y",$H$2="Y"),I26&lt;5,J26&lt;5),IF(AND(I26=I25,J26=J25),G25+1,1),"")</f>
      </c>
      <c r="H26" s="17">
        <f>IF(AND($H$2="Y",J26&gt;0,OR(AND(G26=1,G38=10),AND(G26=2,G50=20),AND(G26=3,G59=30),AND(G26=4,G68=40),AND(G26=5,G77=50),AND(G26=6,G86=60),AND(G26=7,G95=70),AND(G26=8,G104=80),AND(G26=9,G113=90),AND(G26=10,G122=100))),VLOOKUP(J26-1,SortLookup!$A$13:$B$16,2,FALSE),"")</f>
      </c>
      <c r="I26" s="16">
        <f>IF(ISNA(VLOOKUP(E26,SortLookup!$A$1:$B$5,2,FALSE))," ",VLOOKUP(E26,SortLookup!$A$1:$B$5,2,FALSE))</f>
        <v>2</v>
      </c>
      <c r="J26" s="23">
        <f>IF(ISNA(VLOOKUP(F26,SortLookup!$A$7:$B$11,2,FALSE))," ",VLOOKUP(F26,SortLookup!$A$7:$B$11,2,FALSE))</f>
        <v>2</v>
      </c>
      <c r="K26" s="29">
        <f>L26+M26+N26</f>
        <v>62.41</v>
      </c>
      <c r="L26" s="30">
        <f>AB26+AO26+BA26+BM26+BY26+CJ26+CU26+DF26</f>
        <v>53.41</v>
      </c>
      <c r="M26" s="8">
        <f>AD26+AQ26+BC26+BO26+CA26+CL26+CW26+DH26</f>
        <v>3</v>
      </c>
      <c r="N26" s="31">
        <f>O26/2</f>
        <v>6</v>
      </c>
      <c r="O26" s="32">
        <f>W26+AJ26+AV26+BH26+BT26+CE26+CP26+DA26</f>
        <v>12</v>
      </c>
      <c r="P26" s="24">
        <v>2.12</v>
      </c>
      <c r="Q26" s="1"/>
      <c r="R26" s="1"/>
      <c r="S26" s="1"/>
      <c r="T26" s="1"/>
      <c r="U26" s="1"/>
      <c r="V26" s="1"/>
      <c r="W26" s="2">
        <v>1</v>
      </c>
      <c r="X26" s="2">
        <v>1</v>
      </c>
      <c r="Y26" s="2"/>
      <c r="Z26" s="2"/>
      <c r="AA26" s="25"/>
      <c r="AB26" s="7">
        <f>P26+Q26+R26+S26+T26+U26+V26</f>
        <v>2.12</v>
      </c>
      <c r="AC26" s="19">
        <f>W26/2</f>
        <v>0.5</v>
      </c>
      <c r="AD26" s="6">
        <f>(X26*3)+(Y26*5)+(Z26*5)+(AA26*20)</f>
        <v>3</v>
      </c>
      <c r="AE26" s="20">
        <f>AB26+AC26+AD26</f>
        <v>5.62</v>
      </c>
      <c r="AF26" s="24">
        <v>4.92</v>
      </c>
      <c r="AG26" s="1"/>
      <c r="AH26" s="1"/>
      <c r="AI26" s="1"/>
      <c r="AJ26" s="2">
        <v>1</v>
      </c>
      <c r="AK26" s="2"/>
      <c r="AL26" s="2"/>
      <c r="AM26" s="2"/>
      <c r="AN26" s="2"/>
      <c r="AO26" s="7">
        <f>AF26+AG26+AH26+AI26</f>
        <v>4.92</v>
      </c>
      <c r="AP26" s="19">
        <f>AJ26/2</f>
        <v>0.5</v>
      </c>
      <c r="AQ26" s="6">
        <f>(AK26*3)+(AL26*5)+(AM26*5)+(AN26*20)</f>
        <v>0</v>
      </c>
      <c r="AR26" s="20">
        <f>AO26+AP26+AQ26</f>
        <v>5.42</v>
      </c>
      <c r="AS26" s="24">
        <v>18.43</v>
      </c>
      <c r="AT26" s="1"/>
      <c r="AU26" s="1"/>
      <c r="AV26" s="2">
        <v>1</v>
      </c>
      <c r="AW26" s="2"/>
      <c r="AX26" s="2"/>
      <c r="AY26" s="2"/>
      <c r="AZ26" s="2"/>
      <c r="BA26" s="7">
        <f>AS26+AT26+AU26</f>
        <v>18.43</v>
      </c>
      <c r="BB26" s="19">
        <f>AV26/2</f>
        <v>0.5</v>
      </c>
      <c r="BC26" s="6">
        <f>(AW26*3)+(AX26*5)+(AY26*5)+(AZ26*20)</f>
        <v>0</v>
      </c>
      <c r="BD26" s="20">
        <f>BA26+BB26+BC26</f>
        <v>18.93</v>
      </c>
      <c r="BE26" s="24">
        <v>27.94</v>
      </c>
      <c r="BF26" s="1"/>
      <c r="BG26" s="1"/>
      <c r="BH26" s="2">
        <v>9</v>
      </c>
      <c r="BI26" s="2"/>
      <c r="BJ26" s="2"/>
      <c r="BK26" s="2"/>
      <c r="BL26" s="2"/>
      <c r="BM26" s="7">
        <f>BE26+BF26+BG26</f>
        <v>27.94</v>
      </c>
      <c r="BN26" s="19">
        <f>BH26/2</f>
        <v>4.5</v>
      </c>
      <c r="BO26" s="6">
        <f>(BI26*3)+(BJ26*5)+(BK26*5)+(BL26*20)</f>
        <v>0</v>
      </c>
      <c r="BP26" s="20">
        <f>BM26+BN26+BO26</f>
        <v>32.44</v>
      </c>
      <c r="BQ26" s="24"/>
      <c r="BR26" s="1"/>
      <c r="BS26" s="1"/>
      <c r="BT26" s="2"/>
      <c r="BU26" s="2"/>
      <c r="BV26" s="2"/>
      <c r="BW26" s="2"/>
      <c r="BX26" s="2"/>
      <c r="BY26" s="7">
        <f>BQ26+BR26+BS26</f>
        <v>0</v>
      </c>
      <c r="BZ26" s="19">
        <f>BT26/2</f>
        <v>0</v>
      </c>
      <c r="CA26" s="6">
        <f>(BU26*3)+(BV26*5)+(BW26*5)+(BX26*20)</f>
        <v>0</v>
      </c>
      <c r="CB26" s="20">
        <f>BY26+BZ26+CA26</f>
        <v>0</v>
      </c>
      <c r="CC26" s="24"/>
      <c r="CD26" s="1"/>
      <c r="CE26" s="2"/>
      <c r="CF26" s="2"/>
      <c r="CG26" s="2"/>
      <c r="CH26" s="2"/>
      <c r="CI26" s="2"/>
      <c r="CJ26" s="7">
        <f>CC26+CD26</f>
        <v>0</v>
      </c>
      <c r="CK26" s="19">
        <f>CE26/2</f>
        <v>0</v>
      </c>
      <c r="CL26" s="6">
        <f>(CF26*3)+(CG26*5)+(CH26*5)+(CI26*20)</f>
        <v>0</v>
      </c>
      <c r="CM26" s="20">
        <f>CJ26+CK26+CL26</f>
        <v>0</v>
      </c>
      <c r="CN26" s="24"/>
      <c r="CO26" s="1"/>
      <c r="CP26" s="2"/>
      <c r="CQ26" s="2"/>
      <c r="CR26" s="2"/>
      <c r="CS26" s="2"/>
      <c r="CT26" s="2"/>
      <c r="CU26" s="7">
        <f>CN26+CO26</f>
        <v>0</v>
      </c>
      <c r="CV26" s="19">
        <f>CP26/2</f>
        <v>0</v>
      </c>
      <c r="CW26" s="6">
        <f>(CQ26*3)+(CR26*5)+(CS26*5)+(CT26*20)</f>
        <v>0</v>
      </c>
      <c r="CX26" s="20">
        <f>CU26+CV26+CW26</f>
        <v>0</v>
      </c>
      <c r="CY26" s="24"/>
      <c r="CZ26" s="1"/>
      <c r="DA26" s="2"/>
      <c r="DB26" s="2"/>
      <c r="DC26" s="2"/>
      <c r="DD26" s="2"/>
      <c r="DE26" s="2"/>
      <c r="DF26" s="7">
        <f>CY26+CZ26</f>
        <v>0</v>
      </c>
      <c r="DG26" s="19">
        <f>DA26/2</f>
        <v>0</v>
      </c>
      <c r="DH26" s="6">
        <f>(DB26*3)+(DC26*5)+(DD26*5)+(DE26*20)</f>
        <v>0</v>
      </c>
      <c r="DI26" s="20">
        <f>DF26+DG26+DH26</f>
        <v>0</v>
      </c>
    </row>
    <row r="27" spans="1:113" ht="12.75">
      <c r="A27" s="26">
        <v>1</v>
      </c>
      <c r="B27" s="9" t="s">
        <v>85</v>
      </c>
      <c r="C27" s="9"/>
      <c r="D27" s="10"/>
      <c r="E27" s="10" t="s">
        <v>14</v>
      </c>
      <c r="F27" s="21" t="s">
        <v>18</v>
      </c>
      <c r="G27" s="22">
        <f>IF(AND(OR($G$2="Y",$H$2="Y"),I27&lt;5,J27&lt;5),IF(AND(I27=I26,J27=J26),G26+1,1),"")</f>
      </c>
      <c r="H27" s="17">
        <f>IF(AND($H$2="Y",J27&gt;0,OR(AND(G27=1,G40=10),AND(G27=2,G51=20),AND(G27=3,G60=30),AND(G27=4,G69=40),AND(G27=5,G78=50),AND(G27=6,G87=60),AND(G27=7,G96=70),AND(G27=8,G105=80),AND(G27=9,G114=90),AND(G27=10,G123=100))),VLOOKUP(J27-1,SortLookup!$A$13:$B$16,2,FALSE),"")</f>
      </c>
      <c r="I27" s="16">
        <f>IF(ISNA(VLOOKUP(E27,SortLookup!$A$1:$B$5,2,FALSE))," ",VLOOKUP(E27,SortLookup!$A$1:$B$5,2,FALSE))</f>
        <v>2</v>
      </c>
      <c r="J27" s="23">
        <f>IF(ISNA(VLOOKUP(F27,SortLookup!$A$7:$B$11,2,FALSE))," ",VLOOKUP(F27,SortLookup!$A$7:$B$11,2,FALSE))</f>
        <v>2</v>
      </c>
      <c r="K27" s="29">
        <f>L27+M27+N27</f>
        <v>65.94</v>
      </c>
      <c r="L27" s="30">
        <f>AB27+AO27+BA27+BM27+BY27+CJ27+CU27+DF27</f>
        <v>53.94</v>
      </c>
      <c r="M27" s="8">
        <f>AD27+AQ27+BC27+BO27+CA27+CL27+CW27+DH27</f>
        <v>0</v>
      </c>
      <c r="N27" s="31">
        <f>O27/2</f>
        <v>12</v>
      </c>
      <c r="O27" s="32">
        <f>W27+AJ27+AV27+BH27+BT27+CE27+CP27+DA27</f>
        <v>24</v>
      </c>
      <c r="P27" s="24">
        <v>1.82</v>
      </c>
      <c r="Q27" s="1"/>
      <c r="R27" s="1"/>
      <c r="S27" s="1"/>
      <c r="T27" s="1"/>
      <c r="U27" s="1"/>
      <c r="V27" s="1"/>
      <c r="W27" s="2">
        <v>3</v>
      </c>
      <c r="X27" s="2"/>
      <c r="Y27" s="2"/>
      <c r="Z27" s="2"/>
      <c r="AA27" s="25"/>
      <c r="AB27" s="7">
        <f>P27+Q27+R27+S27+T27+U27+V27</f>
        <v>1.82</v>
      </c>
      <c r="AC27" s="19">
        <f>W27/2</f>
        <v>1.5</v>
      </c>
      <c r="AD27" s="6">
        <f>(X27*3)+(Y27*5)+(Z27*5)+(AA27*20)</f>
        <v>0</v>
      </c>
      <c r="AE27" s="20">
        <f>AB27+AC27+AD27</f>
        <v>3.32</v>
      </c>
      <c r="AF27" s="24">
        <v>3.86</v>
      </c>
      <c r="AG27" s="1"/>
      <c r="AH27" s="1"/>
      <c r="AI27" s="1"/>
      <c r="AJ27" s="2">
        <v>5</v>
      </c>
      <c r="AK27" s="2"/>
      <c r="AL27" s="2"/>
      <c r="AM27" s="2"/>
      <c r="AN27" s="2"/>
      <c r="AO27" s="7">
        <f>AF27+AG27+AH27+AI27</f>
        <v>3.86</v>
      </c>
      <c r="AP27" s="19">
        <f>AJ27/2</f>
        <v>2.5</v>
      </c>
      <c r="AQ27" s="6">
        <f>(AK27*3)+(AL27*5)+(AM27*5)+(AN27*20)</f>
        <v>0</v>
      </c>
      <c r="AR27" s="20">
        <f>AO27+AP27+AQ27</f>
        <v>6.36</v>
      </c>
      <c r="AS27" s="24">
        <v>17.81</v>
      </c>
      <c r="AT27" s="1"/>
      <c r="AU27" s="1"/>
      <c r="AV27" s="2">
        <v>8</v>
      </c>
      <c r="AW27" s="2"/>
      <c r="AX27" s="2"/>
      <c r="AY27" s="2"/>
      <c r="AZ27" s="2"/>
      <c r="BA27" s="7">
        <f>AS27+AT27+AU27</f>
        <v>17.81</v>
      </c>
      <c r="BB27" s="19">
        <f>AV27/2</f>
        <v>4</v>
      </c>
      <c r="BC27" s="6">
        <f>(AW27*3)+(AX27*5)+(AY27*5)+(AZ27*20)</f>
        <v>0</v>
      </c>
      <c r="BD27" s="20">
        <f>BA27+BB27+BC27</f>
        <v>21.81</v>
      </c>
      <c r="BE27" s="24">
        <v>30.45</v>
      </c>
      <c r="BF27" s="1"/>
      <c r="BG27" s="1"/>
      <c r="BH27" s="2">
        <v>8</v>
      </c>
      <c r="BI27" s="2"/>
      <c r="BJ27" s="2"/>
      <c r="BK27" s="2"/>
      <c r="BL27" s="2"/>
      <c r="BM27" s="7">
        <f>BE27+BF27+BG27</f>
        <v>30.45</v>
      </c>
      <c r="BN27" s="19">
        <f>BH27/2</f>
        <v>4</v>
      </c>
      <c r="BO27" s="6">
        <f>(BI27*3)+(BJ27*5)+(BK27*5)+(BL27*20)</f>
        <v>0</v>
      </c>
      <c r="BP27" s="20">
        <f>BM27+BN27+BO27</f>
        <v>34.45</v>
      </c>
      <c r="BQ27" s="24"/>
      <c r="BR27" s="1"/>
      <c r="BS27" s="1"/>
      <c r="BT27" s="2"/>
      <c r="BU27" s="2"/>
      <c r="BV27" s="2"/>
      <c r="BW27" s="2"/>
      <c r="BX27" s="2"/>
      <c r="BY27" s="7">
        <f>BQ27+BR27+BS27</f>
        <v>0</v>
      </c>
      <c r="BZ27" s="19">
        <f>BT27/2</f>
        <v>0</v>
      </c>
      <c r="CA27" s="6">
        <f>(BU27*3)+(BV27*5)+(BW27*5)+(BX27*20)</f>
        <v>0</v>
      </c>
      <c r="CB27" s="20">
        <f>BY27+BZ27+CA27</f>
        <v>0</v>
      </c>
      <c r="CC27" s="24"/>
      <c r="CD27" s="1"/>
      <c r="CE27" s="2"/>
      <c r="CF27" s="2"/>
      <c r="CG27" s="2"/>
      <c r="CH27" s="2"/>
      <c r="CI27" s="2"/>
      <c r="CJ27" s="7">
        <f>CC27+CD27</f>
        <v>0</v>
      </c>
      <c r="CK27" s="19">
        <f>CE27/2</f>
        <v>0</v>
      </c>
      <c r="CL27" s="6">
        <f>(CF27*3)+(CG27*5)+(CH27*5)+(CI27*20)</f>
        <v>0</v>
      </c>
      <c r="CM27" s="20">
        <f>CJ27+CK27+CL27</f>
        <v>0</v>
      </c>
      <c r="CN27" s="24"/>
      <c r="CO27" s="1"/>
      <c r="CP27" s="2"/>
      <c r="CQ27" s="2"/>
      <c r="CR27" s="2"/>
      <c r="CS27" s="2"/>
      <c r="CT27" s="2"/>
      <c r="CU27" s="7">
        <f>CN27+CO27</f>
        <v>0</v>
      </c>
      <c r="CV27" s="19">
        <f>CP27/2</f>
        <v>0</v>
      </c>
      <c r="CW27" s="6">
        <f>(CQ27*3)+(CR27*5)+(CS27*5)+(CT27*20)</f>
        <v>0</v>
      </c>
      <c r="CX27" s="20">
        <f>CU27+CV27+CW27</f>
        <v>0</v>
      </c>
      <c r="CY27" s="24"/>
      <c r="CZ27" s="1"/>
      <c r="DA27" s="2"/>
      <c r="DB27" s="2"/>
      <c r="DC27" s="2"/>
      <c r="DD27" s="2"/>
      <c r="DE27" s="2"/>
      <c r="DF27" s="7">
        <f>CY27+CZ27</f>
        <v>0</v>
      </c>
      <c r="DG27" s="19">
        <f>DA27/2</f>
        <v>0</v>
      </c>
      <c r="DH27" s="6">
        <f>(DB27*3)+(DC27*5)+(DD27*5)+(DE27*20)</f>
        <v>0</v>
      </c>
      <c r="DI27" s="20">
        <f>DF27+DG27+DH27</f>
        <v>0</v>
      </c>
    </row>
    <row r="28" spans="1:113" s="95" customFormat="1" ht="12.75">
      <c r="A28" s="74"/>
      <c r="B28" s="75"/>
      <c r="C28" s="75"/>
      <c r="D28" s="76"/>
      <c r="E28" s="76"/>
      <c r="F28" s="77"/>
      <c r="G28" s="78"/>
      <c r="H28" s="79"/>
      <c r="I28" s="80"/>
      <c r="J28" s="81"/>
      <c r="K28" s="82"/>
      <c r="L28" s="83"/>
      <c r="M28" s="84"/>
      <c r="N28" s="85"/>
      <c r="O28" s="86"/>
      <c r="P28" s="87"/>
      <c r="Q28" s="88"/>
      <c r="R28" s="88"/>
      <c r="S28" s="88"/>
      <c r="T28" s="88"/>
      <c r="U28" s="88"/>
      <c r="V28" s="88"/>
      <c r="W28" s="89"/>
      <c r="X28" s="89"/>
      <c r="Y28" s="89"/>
      <c r="Z28" s="89"/>
      <c r="AA28" s="90"/>
      <c r="AB28" s="91"/>
      <c r="AC28" s="92"/>
      <c r="AD28" s="93"/>
      <c r="AE28" s="94"/>
      <c r="AF28" s="87"/>
      <c r="AG28" s="88"/>
      <c r="AH28" s="88"/>
      <c r="AI28" s="88"/>
      <c r="AJ28" s="89"/>
      <c r="AK28" s="89"/>
      <c r="AL28" s="89"/>
      <c r="AM28" s="89"/>
      <c r="AN28" s="89"/>
      <c r="AO28" s="91"/>
      <c r="AP28" s="92"/>
      <c r="AQ28" s="93"/>
      <c r="AR28" s="94"/>
      <c r="AS28" s="87"/>
      <c r="AT28" s="88"/>
      <c r="AU28" s="88"/>
      <c r="AV28" s="89"/>
      <c r="AW28" s="89"/>
      <c r="AX28" s="89"/>
      <c r="AY28" s="89"/>
      <c r="AZ28" s="89"/>
      <c r="BA28" s="91"/>
      <c r="BB28" s="92"/>
      <c r="BC28" s="93"/>
      <c r="BD28" s="94"/>
      <c r="BE28" s="87"/>
      <c r="BF28" s="88"/>
      <c r="BG28" s="88"/>
      <c r="BH28" s="89"/>
      <c r="BI28" s="89"/>
      <c r="BJ28" s="89"/>
      <c r="BK28" s="89"/>
      <c r="BL28" s="89"/>
      <c r="BM28" s="91"/>
      <c r="BN28" s="92"/>
      <c r="BO28" s="93"/>
      <c r="BP28" s="94"/>
      <c r="BQ28" s="87"/>
      <c r="BR28" s="88"/>
      <c r="BS28" s="88"/>
      <c r="BT28" s="89"/>
      <c r="BU28" s="89"/>
      <c r="BV28" s="89"/>
      <c r="BW28" s="89"/>
      <c r="BX28" s="89"/>
      <c r="BY28" s="91"/>
      <c r="BZ28" s="92"/>
      <c r="CA28" s="93"/>
      <c r="CB28" s="94"/>
      <c r="CC28" s="87"/>
      <c r="CD28" s="88"/>
      <c r="CE28" s="89"/>
      <c r="CF28" s="89"/>
      <c r="CG28" s="89"/>
      <c r="CH28" s="89"/>
      <c r="CI28" s="89"/>
      <c r="CJ28" s="91"/>
      <c r="CK28" s="92"/>
      <c r="CL28" s="93"/>
      <c r="CM28" s="94"/>
      <c r="CN28" s="87"/>
      <c r="CO28" s="88"/>
      <c r="CP28" s="89"/>
      <c r="CQ28" s="89"/>
      <c r="CR28" s="89"/>
      <c r="CS28" s="89"/>
      <c r="CT28" s="89"/>
      <c r="CU28" s="91"/>
      <c r="CV28" s="92"/>
      <c r="CW28" s="93"/>
      <c r="CX28" s="94"/>
      <c r="CY28" s="87"/>
      <c r="CZ28" s="88"/>
      <c r="DA28" s="89"/>
      <c r="DB28" s="89"/>
      <c r="DC28" s="89"/>
      <c r="DD28" s="89"/>
      <c r="DE28" s="89"/>
      <c r="DF28" s="91"/>
      <c r="DG28" s="92"/>
      <c r="DH28" s="93"/>
      <c r="DI28" s="94"/>
    </row>
    <row r="29" spans="1:113" ht="12.75">
      <c r="A29" s="26">
        <v>21</v>
      </c>
      <c r="B29" s="9" t="s">
        <v>105</v>
      </c>
      <c r="C29" s="9"/>
      <c r="D29" s="10"/>
      <c r="E29" s="10" t="s">
        <v>14</v>
      </c>
      <c r="F29" s="21" t="s">
        <v>19</v>
      </c>
      <c r="G29" s="22">
        <f>IF(AND(OR($G$2="Y",$H$2="Y"),I29&lt;5,J29&lt;5),IF(AND(I29=I27,J29=J27),G27+1,1),"")</f>
      </c>
      <c r="H29" s="17">
        <f>IF(AND($H$2="Y",J29&gt;0,OR(AND(G29=1,G42=10),AND(G29=2,G52=20),AND(G29=3,G61=30),AND(G29=4,G70=40),AND(G29=5,G79=50),AND(G29=6,G88=60),AND(G29=7,G97=70),AND(G29=8,G106=80),AND(G29=9,G115=90),AND(G29=10,G124=100))),VLOOKUP(J29-1,SortLookup!$A$13:$B$16,2,FALSE),"")</f>
      </c>
      <c r="I29" s="16">
        <f>IF(ISNA(VLOOKUP(E29,SortLookup!$A$1:$B$5,2,FALSE))," ",VLOOKUP(E29,SortLookup!$A$1:$B$5,2,FALSE))</f>
        <v>2</v>
      </c>
      <c r="J29" s="23">
        <f>IF(ISNA(VLOOKUP(F29,SortLookup!$A$7:$B$11,2,FALSE))," ",VLOOKUP(F29,SortLookup!$A$7:$B$11,2,FALSE))</f>
        <v>3</v>
      </c>
      <c r="K29" s="29">
        <f>L29+M29+N29</f>
        <v>67.02</v>
      </c>
      <c r="L29" s="30">
        <f>AB29+AO29+BA29+BM29+BY29+CJ29+CU29+DF29</f>
        <v>64.02</v>
      </c>
      <c r="M29" s="8">
        <f>AD29+AQ29+BC29+BO29+CA29+CL29+CW29+DH29</f>
        <v>0</v>
      </c>
      <c r="N29" s="31">
        <f>O29/2</f>
        <v>3</v>
      </c>
      <c r="O29" s="32">
        <f>W29+AJ29+AV29+BH29+BT29+CE29+CP29+DA29</f>
        <v>6</v>
      </c>
      <c r="P29" s="24">
        <v>2</v>
      </c>
      <c r="Q29" s="1"/>
      <c r="R29" s="1"/>
      <c r="S29" s="1"/>
      <c r="T29" s="1"/>
      <c r="U29" s="1"/>
      <c r="V29" s="1"/>
      <c r="W29" s="2">
        <v>1</v>
      </c>
      <c r="X29" s="2"/>
      <c r="Y29" s="2"/>
      <c r="Z29" s="2"/>
      <c r="AA29" s="25"/>
      <c r="AB29" s="7">
        <f>P29+Q29+R29+S29+T29+U29+V29</f>
        <v>2</v>
      </c>
      <c r="AC29" s="19">
        <f>W29/2</f>
        <v>0.5</v>
      </c>
      <c r="AD29" s="6">
        <f>(X29*3)+(Y29*5)+(Z29*5)+(AA29*20)</f>
        <v>0</v>
      </c>
      <c r="AE29" s="20">
        <f>AB29+AC29+AD29</f>
        <v>2.5</v>
      </c>
      <c r="AF29" s="24">
        <v>4.33</v>
      </c>
      <c r="AG29" s="1"/>
      <c r="AH29" s="1"/>
      <c r="AI29" s="1"/>
      <c r="AJ29" s="2">
        <v>0</v>
      </c>
      <c r="AK29" s="2"/>
      <c r="AL29" s="2"/>
      <c r="AM29" s="2"/>
      <c r="AN29" s="2"/>
      <c r="AO29" s="7">
        <f>AF29+AG29+AH29+AI29</f>
        <v>4.33</v>
      </c>
      <c r="AP29" s="19">
        <f>AJ29/2</f>
        <v>0</v>
      </c>
      <c r="AQ29" s="6">
        <f>(AK29*3)+(AL29*5)+(AM29*5)+(AN29*20)</f>
        <v>0</v>
      </c>
      <c r="AR29" s="20">
        <f>AO29+AP29+AQ29</f>
        <v>4.33</v>
      </c>
      <c r="AS29" s="24">
        <v>17.53</v>
      </c>
      <c r="AT29" s="1"/>
      <c r="AU29" s="1"/>
      <c r="AV29" s="2">
        <v>2</v>
      </c>
      <c r="AW29" s="2"/>
      <c r="AX29" s="2"/>
      <c r="AY29" s="2"/>
      <c r="AZ29" s="2"/>
      <c r="BA29" s="7">
        <f>AS29+AT29+AU29</f>
        <v>17.53</v>
      </c>
      <c r="BB29" s="19">
        <f>AV29/2</f>
        <v>1</v>
      </c>
      <c r="BC29" s="6">
        <f>(AW29*3)+(AX29*5)+(AY29*5)+(AZ29*20)</f>
        <v>0</v>
      </c>
      <c r="BD29" s="20">
        <f>BA29+BB29+BC29</f>
        <v>18.53</v>
      </c>
      <c r="BE29" s="24">
        <v>40.16</v>
      </c>
      <c r="BF29" s="1"/>
      <c r="BG29" s="1"/>
      <c r="BH29" s="2">
        <v>3</v>
      </c>
      <c r="BI29" s="2"/>
      <c r="BJ29" s="2"/>
      <c r="BK29" s="2"/>
      <c r="BL29" s="2"/>
      <c r="BM29" s="7">
        <f>BE29+BF29+BG29</f>
        <v>40.16</v>
      </c>
      <c r="BN29" s="19">
        <f>BH29/2</f>
        <v>1.5</v>
      </c>
      <c r="BO29" s="6">
        <f>(BI29*3)+(BJ29*5)+(BK29*5)+(BL29*20)</f>
        <v>0</v>
      </c>
      <c r="BP29" s="20">
        <f>BM29+BN29+BO29</f>
        <v>41.66</v>
      </c>
      <c r="BQ29" s="24"/>
      <c r="BR29" s="1"/>
      <c r="BS29" s="1"/>
      <c r="BT29" s="2"/>
      <c r="BU29" s="2"/>
      <c r="BV29" s="2"/>
      <c r="BW29" s="2"/>
      <c r="BX29" s="2"/>
      <c r="BY29" s="7">
        <f>BQ29+BR29+BS29</f>
        <v>0</v>
      </c>
      <c r="BZ29" s="19">
        <f>BT29/2</f>
        <v>0</v>
      </c>
      <c r="CA29" s="6">
        <f>(BU29*3)+(BV29*5)+(BW29*5)+(BX29*20)</f>
        <v>0</v>
      </c>
      <c r="CB29" s="20">
        <f>BY29+BZ29+CA29</f>
        <v>0</v>
      </c>
      <c r="CC29" s="24"/>
      <c r="CD29" s="1"/>
      <c r="CE29" s="2"/>
      <c r="CF29" s="2"/>
      <c r="CG29" s="2"/>
      <c r="CH29" s="2"/>
      <c r="CI29" s="2"/>
      <c r="CJ29" s="7">
        <f>CC29+CD29</f>
        <v>0</v>
      </c>
      <c r="CK29" s="19">
        <f>CE29/2</f>
        <v>0</v>
      </c>
      <c r="CL29" s="6">
        <f>(CF29*3)+(CG29*5)+(CH29*5)+(CI29*20)</f>
        <v>0</v>
      </c>
      <c r="CM29" s="20">
        <f>CJ29+CK29+CL29</f>
        <v>0</v>
      </c>
      <c r="CN29" s="24"/>
      <c r="CO29" s="1"/>
      <c r="CP29" s="2"/>
      <c r="CQ29" s="2"/>
      <c r="CR29" s="2"/>
      <c r="CS29" s="2"/>
      <c r="CT29" s="2"/>
      <c r="CU29" s="7">
        <f>CN29+CO29</f>
        <v>0</v>
      </c>
      <c r="CV29" s="19">
        <f>CP29/2</f>
        <v>0</v>
      </c>
      <c r="CW29" s="6">
        <f>(CQ29*3)+(CR29*5)+(CS29*5)+(CT29*20)</f>
        <v>0</v>
      </c>
      <c r="CX29" s="20">
        <f>CU29+CV29+CW29</f>
        <v>0</v>
      </c>
      <c r="CY29" s="24"/>
      <c r="CZ29" s="1"/>
      <c r="DA29" s="2"/>
      <c r="DB29" s="2"/>
      <c r="DC29" s="2"/>
      <c r="DD29" s="2"/>
      <c r="DE29" s="2"/>
      <c r="DF29" s="7">
        <f>CY29+CZ29</f>
        <v>0</v>
      </c>
      <c r="DG29" s="19">
        <f>DA29/2</f>
        <v>0</v>
      </c>
      <c r="DH29" s="6">
        <f>(DB29*3)+(DC29*5)+(DD29*5)+(DE29*20)</f>
        <v>0</v>
      </c>
      <c r="DI29" s="20">
        <f>DF29+DG29+DH29</f>
        <v>0</v>
      </c>
    </row>
    <row r="30" spans="1:113" ht="12.75">
      <c r="A30" s="26">
        <v>3</v>
      </c>
      <c r="B30" s="9" t="s">
        <v>87</v>
      </c>
      <c r="C30" s="9"/>
      <c r="D30" s="10"/>
      <c r="E30" s="10" t="s">
        <v>14</v>
      </c>
      <c r="F30" s="21" t="s">
        <v>19</v>
      </c>
      <c r="G30" s="22">
        <f>IF(AND(OR($G$2="Y",$H$2="Y"),I30&lt;5,J30&lt;5),IF(AND(I30=I29,J30=J29),G29+1,1),"")</f>
      </c>
      <c r="H30" s="17">
        <f>IF(AND($H$2="Y",J30&gt;0,OR(AND(G30=1,G44=10),AND(G30=2,G53=20),AND(G30=3,G62=30),AND(G30=4,G71=40),AND(G30=5,G80=50),AND(G30=6,G89=60),AND(G30=7,G98=70),AND(G30=8,G107=80),AND(G30=9,G116=90),AND(G30=10,G125=100))),VLOOKUP(J30-1,SortLookup!$A$13:$B$16,2,FALSE),"")</f>
      </c>
      <c r="I30" s="16">
        <f>IF(ISNA(VLOOKUP(E30,SortLookup!$A$1:$B$5,2,FALSE))," ",VLOOKUP(E30,SortLookup!$A$1:$B$5,2,FALSE))</f>
        <v>2</v>
      </c>
      <c r="J30" s="23">
        <f>IF(ISNA(VLOOKUP(F30,SortLookup!$A$7:$B$11,2,FALSE))," ",VLOOKUP(F30,SortLookup!$A$7:$B$11,2,FALSE))</f>
        <v>3</v>
      </c>
      <c r="K30" s="29">
        <f>L30+M30+N30</f>
        <v>67.63</v>
      </c>
      <c r="L30" s="30">
        <f>AB30+AO30+BA30+BM30+BY30+CJ30+CU30+DF30</f>
        <v>61.13</v>
      </c>
      <c r="M30" s="8">
        <f>AD30+AQ30+BC30+BO30+CA30+CL30+CW30+DH30</f>
        <v>3</v>
      </c>
      <c r="N30" s="31">
        <f>O30/2</f>
        <v>3.5</v>
      </c>
      <c r="O30" s="32">
        <f>W30+AJ30+AV30+BH30+BT30+CE30+CP30+DA30</f>
        <v>7</v>
      </c>
      <c r="P30" s="24">
        <v>1.87</v>
      </c>
      <c r="Q30" s="1"/>
      <c r="R30" s="1"/>
      <c r="S30" s="1"/>
      <c r="T30" s="1"/>
      <c r="U30" s="1"/>
      <c r="V30" s="1"/>
      <c r="W30" s="2">
        <v>0</v>
      </c>
      <c r="X30" s="2"/>
      <c r="Y30" s="2"/>
      <c r="Z30" s="2"/>
      <c r="AA30" s="25"/>
      <c r="AB30" s="7">
        <f>P30+Q30+R30+S30+T30+U30+V30</f>
        <v>1.87</v>
      </c>
      <c r="AC30" s="19">
        <f>W30/2</f>
        <v>0</v>
      </c>
      <c r="AD30" s="6">
        <f>(X30*3)+(Y30*5)+(Z30*5)+(AA30*20)</f>
        <v>0</v>
      </c>
      <c r="AE30" s="20">
        <f>AB30+AC30+AD30</f>
        <v>1.87</v>
      </c>
      <c r="AF30" s="24">
        <v>4.76</v>
      </c>
      <c r="AG30" s="1"/>
      <c r="AH30" s="1"/>
      <c r="AI30" s="1"/>
      <c r="AJ30" s="2">
        <v>0</v>
      </c>
      <c r="AK30" s="2"/>
      <c r="AL30" s="2"/>
      <c r="AM30" s="2"/>
      <c r="AN30" s="2"/>
      <c r="AO30" s="7">
        <f>AF30+AG30+AH30+AI30</f>
        <v>4.76</v>
      </c>
      <c r="AP30" s="19">
        <f>AJ30/2</f>
        <v>0</v>
      </c>
      <c r="AQ30" s="6">
        <f>(AK30*3)+(AL30*5)+(AM30*5)+(AN30*20)</f>
        <v>0</v>
      </c>
      <c r="AR30" s="20">
        <f>AO30+AP30+AQ30</f>
        <v>4.76</v>
      </c>
      <c r="AS30" s="24">
        <v>18.54</v>
      </c>
      <c r="AT30" s="1"/>
      <c r="AU30" s="1"/>
      <c r="AV30" s="2">
        <v>0</v>
      </c>
      <c r="AW30" s="2"/>
      <c r="AX30" s="2"/>
      <c r="AY30" s="2"/>
      <c r="AZ30" s="2"/>
      <c r="BA30" s="7">
        <f>AS30+AT30+AU30</f>
        <v>18.54</v>
      </c>
      <c r="BB30" s="19">
        <f>AV30/2</f>
        <v>0</v>
      </c>
      <c r="BC30" s="6">
        <f>(AW30*3)+(AX30*5)+(AY30*5)+(AZ30*20)</f>
        <v>0</v>
      </c>
      <c r="BD30" s="20">
        <f>BA30+BB30+BC30</f>
        <v>18.54</v>
      </c>
      <c r="BE30" s="24">
        <v>35.96</v>
      </c>
      <c r="BF30" s="1"/>
      <c r="BG30" s="1"/>
      <c r="BH30" s="2">
        <v>7</v>
      </c>
      <c r="BI30" s="2">
        <v>1</v>
      </c>
      <c r="BJ30" s="2"/>
      <c r="BK30" s="2"/>
      <c r="BL30" s="2"/>
      <c r="BM30" s="7">
        <f>BE30+BF30+BG30</f>
        <v>35.96</v>
      </c>
      <c r="BN30" s="19">
        <f>BH30/2</f>
        <v>3.5</v>
      </c>
      <c r="BO30" s="6">
        <f>(BI30*3)+(BJ30*5)+(BK30*5)+(BL30*20)</f>
        <v>3</v>
      </c>
      <c r="BP30" s="20">
        <f>BM30+BN30+BO30</f>
        <v>42.46</v>
      </c>
      <c r="BQ30" s="24"/>
      <c r="BR30" s="1"/>
      <c r="BS30" s="1"/>
      <c r="BT30" s="2"/>
      <c r="BU30" s="2"/>
      <c r="BV30" s="2"/>
      <c r="BW30" s="2"/>
      <c r="BX30" s="2"/>
      <c r="BY30" s="7">
        <f>BQ30+BR30+BS30</f>
        <v>0</v>
      </c>
      <c r="BZ30" s="19">
        <f>BT30/2</f>
        <v>0</v>
      </c>
      <c r="CA30" s="6">
        <f>(BU30*3)+(BV30*5)+(BW30*5)+(BX30*20)</f>
        <v>0</v>
      </c>
      <c r="CB30" s="20">
        <f>BY30+BZ30+CA30</f>
        <v>0</v>
      </c>
      <c r="CC30" s="24"/>
      <c r="CD30" s="1"/>
      <c r="CE30" s="2"/>
      <c r="CF30" s="2"/>
      <c r="CG30" s="2"/>
      <c r="CH30" s="2"/>
      <c r="CI30" s="2"/>
      <c r="CJ30" s="7">
        <f>CC30+CD30</f>
        <v>0</v>
      </c>
      <c r="CK30" s="19">
        <f>CE30/2</f>
        <v>0</v>
      </c>
      <c r="CL30" s="6">
        <f>(CF30*3)+(CG30*5)+(CH30*5)+(CI30*20)</f>
        <v>0</v>
      </c>
      <c r="CM30" s="20">
        <f>CJ30+CK30+CL30</f>
        <v>0</v>
      </c>
      <c r="CN30" s="24"/>
      <c r="CO30" s="1"/>
      <c r="CP30" s="2"/>
      <c r="CQ30" s="2"/>
      <c r="CR30" s="2"/>
      <c r="CS30" s="2"/>
      <c r="CT30" s="2"/>
      <c r="CU30" s="7">
        <f>CN30+CO30</f>
        <v>0</v>
      </c>
      <c r="CV30" s="19">
        <f>CP30/2</f>
        <v>0</v>
      </c>
      <c r="CW30" s="6">
        <f>(CQ30*3)+(CR30*5)+(CS30*5)+(CT30*20)</f>
        <v>0</v>
      </c>
      <c r="CX30" s="20">
        <f>CU30+CV30+CW30</f>
        <v>0</v>
      </c>
      <c r="CY30" s="24"/>
      <c r="CZ30" s="1"/>
      <c r="DA30" s="2"/>
      <c r="DB30" s="2"/>
      <c r="DC30" s="2"/>
      <c r="DD30" s="2"/>
      <c r="DE30" s="2"/>
      <c r="DF30" s="7">
        <f>CY30+CZ30</f>
        <v>0</v>
      </c>
      <c r="DG30" s="19">
        <f>DA30/2</f>
        <v>0</v>
      </c>
      <c r="DH30" s="6">
        <f>(DB30*3)+(DC30*5)+(DD30*5)+(DE30*20)</f>
        <v>0</v>
      </c>
      <c r="DI30" s="20">
        <f>DF30+DG30+DH30</f>
        <v>0</v>
      </c>
    </row>
    <row r="31" spans="1:113" ht="12.75">
      <c r="A31" s="26">
        <v>15</v>
      </c>
      <c r="B31" s="9" t="s">
        <v>99</v>
      </c>
      <c r="C31" s="9"/>
      <c r="D31" s="10"/>
      <c r="E31" s="10" t="s">
        <v>14</v>
      </c>
      <c r="F31" s="21" t="s">
        <v>19</v>
      </c>
      <c r="G31" s="22">
        <f>IF(AND(OR($G$2="Y",$H$2="Y"),I31&lt;5,J31&lt;5),IF(AND(I31=I30,J31=J30),G30+1,1),"")</f>
      </c>
      <c r="H31" s="17">
        <f>IF(AND($H$2="Y",J31&gt;0,OR(AND(G31=1,G45=10),AND(G31=2,G54=20),AND(G31=3,G63=30),AND(G31=4,G72=40),AND(G31=5,G81=50),AND(G31=6,G90=60),AND(G31=7,G99=70),AND(G31=8,G108=80),AND(G31=9,G117=90),AND(G31=10,G126=100))),VLOOKUP(J31-1,SortLookup!$A$13:$B$16,2,FALSE),"")</f>
      </c>
      <c r="I31" s="16">
        <f>IF(ISNA(VLOOKUP(E31,SortLookup!$A$1:$B$5,2,FALSE))," ",VLOOKUP(E31,SortLookup!$A$1:$B$5,2,FALSE))</f>
        <v>2</v>
      </c>
      <c r="J31" s="23">
        <f>IF(ISNA(VLOOKUP(F31,SortLookup!$A$7:$B$11,2,FALSE))," ",VLOOKUP(F31,SortLookup!$A$7:$B$11,2,FALSE))</f>
        <v>3</v>
      </c>
      <c r="K31" s="29">
        <f>L31+M31+N31</f>
        <v>69.07</v>
      </c>
      <c r="L31" s="30">
        <f>AB31+AO31+BA31+BM31+BY31+CJ31+CU31+DF31</f>
        <v>56.07</v>
      </c>
      <c r="M31" s="8">
        <f>AD31+AQ31+BC31+BO31+CA31+CL31+CW31+DH31</f>
        <v>8</v>
      </c>
      <c r="N31" s="31">
        <f>O31/2</f>
        <v>5</v>
      </c>
      <c r="O31" s="32">
        <f>W31+AJ31+AV31+BH31+BT31+CE31+CP31+DA31</f>
        <v>10</v>
      </c>
      <c r="P31" s="24">
        <v>2.23</v>
      </c>
      <c r="Q31" s="1"/>
      <c r="R31" s="1"/>
      <c r="S31" s="1"/>
      <c r="T31" s="1"/>
      <c r="U31" s="1"/>
      <c r="V31" s="1"/>
      <c r="W31" s="2">
        <v>0</v>
      </c>
      <c r="X31" s="2">
        <v>1</v>
      </c>
      <c r="Y31" s="2"/>
      <c r="Z31" s="2"/>
      <c r="AA31" s="25"/>
      <c r="AB31" s="7">
        <f>P31+Q31+R31+S31+T31+U31+V31</f>
        <v>2.23</v>
      </c>
      <c r="AC31" s="19">
        <f>W31/2</f>
        <v>0</v>
      </c>
      <c r="AD31" s="6">
        <f>(X31*3)+(Y31*5)+(Z31*5)+(AA31*20)</f>
        <v>3</v>
      </c>
      <c r="AE31" s="20">
        <f>AB31+AC31+AD31</f>
        <v>5.23</v>
      </c>
      <c r="AF31" s="24">
        <v>4.1</v>
      </c>
      <c r="AG31" s="1"/>
      <c r="AH31" s="1"/>
      <c r="AI31" s="1"/>
      <c r="AJ31" s="2">
        <v>2</v>
      </c>
      <c r="AK31" s="2"/>
      <c r="AL31" s="2"/>
      <c r="AM31" s="2"/>
      <c r="AN31" s="2"/>
      <c r="AO31" s="7">
        <f>AF31+AG31+AH31+AI31</f>
        <v>4.1</v>
      </c>
      <c r="AP31" s="19">
        <f>AJ31/2</f>
        <v>1</v>
      </c>
      <c r="AQ31" s="6">
        <f>(AK31*3)+(AL31*5)+(AM31*5)+(AN31*20)</f>
        <v>0</v>
      </c>
      <c r="AR31" s="20">
        <f>AO31+AP31+AQ31</f>
        <v>5.1</v>
      </c>
      <c r="AS31" s="24">
        <v>18.78</v>
      </c>
      <c r="AT31" s="1"/>
      <c r="AU31" s="1"/>
      <c r="AV31" s="2">
        <v>1</v>
      </c>
      <c r="AW31" s="2"/>
      <c r="AX31" s="2"/>
      <c r="AY31" s="2">
        <v>1</v>
      </c>
      <c r="AZ31" s="2"/>
      <c r="BA31" s="7">
        <f>AS31+AT31+AU31</f>
        <v>18.78</v>
      </c>
      <c r="BB31" s="19">
        <f>AV31/2</f>
        <v>0.5</v>
      </c>
      <c r="BC31" s="6">
        <f>(AW31*3)+(AX31*5)+(AY31*5)+(AZ31*20)</f>
        <v>5</v>
      </c>
      <c r="BD31" s="20">
        <f>BA31+BB31+BC31</f>
        <v>24.28</v>
      </c>
      <c r="BE31" s="24">
        <v>30.96</v>
      </c>
      <c r="BF31" s="1"/>
      <c r="BG31" s="1"/>
      <c r="BH31" s="2">
        <v>7</v>
      </c>
      <c r="BI31" s="2"/>
      <c r="BJ31" s="2"/>
      <c r="BK31" s="2"/>
      <c r="BL31" s="2"/>
      <c r="BM31" s="7">
        <f>BE31+BF31+BG31</f>
        <v>30.96</v>
      </c>
      <c r="BN31" s="19">
        <f>BH31/2</f>
        <v>3.5</v>
      </c>
      <c r="BO31" s="6">
        <f>(BI31*3)+(BJ31*5)+(BK31*5)+(BL31*20)</f>
        <v>0</v>
      </c>
      <c r="BP31" s="20">
        <f>BM31+BN31+BO31</f>
        <v>34.46</v>
      </c>
      <c r="BQ31" s="24"/>
      <c r="BR31" s="1"/>
      <c r="BS31" s="1"/>
      <c r="BT31" s="2"/>
      <c r="BU31" s="2"/>
      <c r="BV31" s="2"/>
      <c r="BW31" s="2"/>
      <c r="BX31" s="2"/>
      <c r="BY31" s="7">
        <f>BQ31+BR31+BS31</f>
        <v>0</v>
      </c>
      <c r="BZ31" s="19">
        <f>BT31/2</f>
        <v>0</v>
      </c>
      <c r="CA31" s="6">
        <f>(BU31*3)+(BV31*5)+(BW31*5)+(BX31*20)</f>
        <v>0</v>
      </c>
      <c r="CB31" s="20">
        <f>BY31+BZ31+CA31</f>
        <v>0</v>
      </c>
      <c r="CC31" s="24"/>
      <c r="CD31" s="1"/>
      <c r="CE31" s="2"/>
      <c r="CF31" s="2"/>
      <c r="CG31" s="2"/>
      <c r="CH31" s="2"/>
      <c r="CI31" s="2"/>
      <c r="CJ31" s="7">
        <f>CC31+CD31</f>
        <v>0</v>
      </c>
      <c r="CK31" s="19">
        <f>CE31/2</f>
        <v>0</v>
      </c>
      <c r="CL31" s="6">
        <f>(CF31*3)+(CG31*5)+(CH31*5)+(CI31*20)</f>
        <v>0</v>
      </c>
      <c r="CM31" s="20">
        <f>CJ31+CK31+CL31</f>
        <v>0</v>
      </c>
      <c r="CN31" s="24"/>
      <c r="CO31" s="1"/>
      <c r="CP31" s="2"/>
      <c r="CQ31" s="2"/>
      <c r="CR31" s="2"/>
      <c r="CS31" s="2"/>
      <c r="CT31" s="2"/>
      <c r="CU31" s="7">
        <f>CN31+CO31</f>
        <v>0</v>
      </c>
      <c r="CV31" s="19">
        <f>CP31/2</f>
        <v>0</v>
      </c>
      <c r="CW31" s="6">
        <f>(CQ31*3)+(CR31*5)+(CS31*5)+(CT31*20)</f>
        <v>0</v>
      </c>
      <c r="CX31" s="20">
        <f>CU31+CV31+CW31</f>
        <v>0</v>
      </c>
      <c r="CY31" s="24"/>
      <c r="CZ31" s="1"/>
      <c r="DA31" s="2"/>
      <c r="DB31" s="2"/>
      <c r="DC31" s="2"/>
      <c r="DD31" s="2"/>
      <c r="DE31" s="2"/>
      <c r="DF31" s="7">
        <f>CY31+CZ31</f>
        <v>0</v>
      </c>
      <c r="DG31" s="19">
        <f>DA31/2</f>
        <v>0</v>
      </c>
      <c r="DH31" s="6">
        <f>(DB31*3)+(DC31*5)+(DD31*5)+(DE31*20)</f>
        <v>0</v>
      </c>
      <c r="DI31" s="20">
        <f>DF31+DG31+DH31</f>
        <v>0</v>
      </c>
    </row>
    <row r="32" spans="1:113" ht="12.75">
      <c r="A32" s="26">
        <v>6</v>
      </c>
      <c r="B32" s="9" t="s">
        <v>90</v>
      </c>
      <c r="C32" s="9"/>
      <c r="D32" s="10"/>
      <c r="E32" s="10" t="s">
        <v>14</v>
      </c>
      <c r="F32" s="21" t="s">
        <v>19</v>
      </c>
      <c r="G32" s="22">
        <f>IF(AND(OR($G$2="Y",$H$2="Y"),I32&lt;5,J32&lt;5),IF(AND(I32=I31,J32=J31),G31+1,1),"")</f>
      </c>
      <c r="H32" s="17">
        <f>IF(AND($H$2="Y",J32&gt;0,OR(AND(G32=1,G46=10),AND(G32=2,G55=20),AND(G32=3,G64=30),AND(G32=4,G73=40),AND(G32=5,G82=50),AND(G32=6,G91=60),AND(G32=7,G100=70),AND(G32=8,G109=80),AND(G32=9,G118=90),AND(G32=10,G127=100))),VLOOKUP(J32-1,SortLookup!$A$13:$B$16,2,FALSE),"")</f>
      </c>
      <c r="I32" s="16">
        <f>IF(ISNA(VLOOKUP(E32,SortLookup!$A$1:$B$5,2,FALSE))," ",VLOOKUP(E32,SortLookup!$A$1:$B$5,2,FALSE))</f>
        <v>2</v>
      </c>
      <c r="J32" s="23">
        <f>IF(ISNA(VLOOKUP(F32,SortLookup!$A$7:$B$11,2,FALSE))," ",VLOOKUP(F32,SortLookup!$A$7:$B$11,2,FALSE))</f>
        <v>3</v>
      </c>
      <c r="K32" s="29">
        <f>L32+M32+N32</f>
        <v>70.22</v>
      </c>
      <c r="L32" s="30">
        <f>AB32+AO32+BA32+BM32+BY32+CJ32+CU32+DF32</f>
        <v>56.22</v>
      </c>
      <c r="M32" s="8">
        <f>AD32+AQ32+BC32+BO32+CA32+CL32+CW32+DH32</f>
        <v>5</v>
      </c>
      <c r="N32" s="31">
        <f>O32/2</f>
        <v>9</v>
      </c>
      <c r="O32" s="32">
        <f>W32+AJ32+AV32+BH32+BT32+CE32+CP32+DA32</f>
        <v>18</v>
      </c>
      <c r="P32" s="24">
        <v>1.69</v>
      </c>
      <c r="Q32" s="1"/>
      <c r="R32" s="1"/>
      <c r="S32" s="1"/>
      <c r="T32" s="1"/>
      <c r="U32" s="1"/>
      <c r="V32" s="1"/>
      <c r="W32" s="2">
        <v>0</v>
      </c>
      <c r="X32" s="2"/>
      <c r="Y32" s="2"/>
      <c r="Z32" s="2"/>
      <c r="AA32" s="25"/>
      <c r="AB32" s="7">
        <f>P32+Q32+R32+S32+T32+U32+V32</f>
        <v>1.69</v>
      </c>
      <c r="AC32" s="19">
        <f>W32/2</f>
        <v>0</v>
      </c>
      <c r="AD32" s="6">
        <f>(X32*3)+(Y32*5)+(Z32*5)+(AA32*20)</f>
        <v>0</v>
      </c>
      <c r="AE32" s="20">
        <f>AB32+AC32+AD32</f>
        <v>1.69</v>
      </c>
      <c r="AF32" s="24">
        <v>3.64</v>
      </c>
      <c r="AG32" s="1"/>
      <c r="AH32" s="1"/>
      <c r="AI32" s="1"/>
      <c r="AJ32" s="2">
        <v>5</v>
      </c>
      <c r="AK32" s="2"/>
      <c r="AL32" s="2"/>
      <c r="AM32" s="2"/>
      <c r="AN32" s="2"/>
      <c r="AO32" s="7">
        <f>AF32+AG32+AH32+AI32</f>
        <v>3.64</v>
      </c>
      <c r="AP32" s="19">
        <f>AJ32/2</f>
        <v>2.5</v>
      </c>
      <c r="AQ32" s="6">
        <f>(AK32*3)+(AL32*5)+(AM32*5)+(AN32*20)</f>
        <v>0</v>
      </c>
      <c r="AR32" s="20">
        <f>AO32+AP32+AQ32</f>
        <v>6.14</v>
      </c>
      <c r="AS32" s="24">
        <v>26.1</v>
      </c>
      <c r="AT32" s="1"/>
      <c r="AU32" s="1"/>
      <c r="AV32" s="2">
        <v>0</v>
      </c>
      <c r="AW32" s="2"/>
      <c r="AX32" s="2"/>
      <c r="AY32" s="2"/>
      <c r="AZ32" s="2"/>
      <c r="BA32" s="7">
        <f>AS32+AT32+AU32</f>
        <v>26.1</v>
      </c>
      <c r="BB32" s="19">
        <f>AV32/2</f>
        <v>0</v>
      </c>
      <c r="BC32" s="6">
        <f>(AW32*3)+(AX32*5)+(AY32*5)+(AZ32*20)</f>
        <v>0</v>
      </c>
      <c r="BD32" s="20">
        <f>BA32+BB32+BC32</f>
        <v>26.1</v>
      </c>
      <c r="BE32" s="24">
        <v>24.79</v>
      </c>
      <c r="BF32" s="1"/>
      <c r="BG32" s="1"/>
      <c r="BH32" s="2">
        <v>13</v>
      </c>
      <c r="BI32" s="2"/>
      <c r="BJ32" s="2">
        <v>1</v>
      </c>
      <c r="BK32" s="2"/>
      <c r="BL32" s="2"/>
      <c r="BM32" s="7">
        <f>BE32+BF32+BG32</f>
        <v>24.79</v>
      </c>
      <c r="BN32" s="19">
        <f>BH32/2</f>
        <v>6.5</v>
      </c>
      <c r="BO32" s="6">
        <f>(BI32*3)+(BJ32*5)+(BK32*5)+(BL32*20)</f>
        <v>5</v>
      </c>
      <c r="BP32" s="20">
        <f>BM32+BN32+BO32</f>
        <v>36.29</v>
      </c>
      <c r="BQ32" s="24"/>
      <c r="BR32" s="1"/>
      <c r="BS32" s="1"/>
      <c r="BT32" s="2"/>
      <c r="BU32" s="2"/>
      <c r="BV32" s="2"/>
      <c r="BW32" s="2"/>
      <c r="BX32" s="2"/>
      <c r="BY32" s="7">
        <f>BQ32+BR32+BS32</f>
        <v>0</v>
      </c>
      <c r="BZ32" s="19">
        <f>BT32/2</f>
        <v>0</v>
      </c>
      <c r="CA32" s="6">
        <f>(BU32*3)+(BV32*5)+(BW32*5)+(BX32*20)</f>
        <v>0</v>
      </c>
      <c r="CB32" s="20">
        <f>BY32+BZ32+CA32</f>
        <v>0</v>
      </c>
      <c r="CC32" s="24"/>
      <c r="CD32" s="1"/>
      <c r="CE32" s="2"/>
      <c r="CF32" s="2"/>
      <c r="CG32" s="2"/>
      <c r="CH32" s="2"/>
      <c r="CI32" s="2"/>
      <c r="CJ32" s="7">
        <f>CC32+CD32</f>
        <v>0</v>
      </c>
      <c r="CK32" s="19">
        <f>CE32/2</f>
        <v>0</v>
      </c>
      <c r="CL32" s="6">
        <f>(CF32*3)+(CG32*5)+(CH32*5)+(CI32*20)</f>
        <v>0</v>
      </c>
      <c r="CM32" s="20">
        <f>CJ32+CK32+CL32</f>
        <v>0</v>
      </c>
      <c r="CN32" s="24"/>
      <c r="CO32" s="1"/>
      <c r="CP32" s="2"/>
      <c r="CQ32" s="2"/>
      <c r="CR32" s="2"/>
      <c r="CS32" s="2"/>
      <c r="CT32" s="2"/>
      <c r="CU32" s="7">
        <f>CN32+CO32</f>
        <v>0</v>
      </c>
      <c r="CV32" s="19">
        <f>CP32/2</f>
        <v>0</v>
      </c>
      <c r="CW32" s="6">
        <f>(CQ32*3)+(CR32*5)+(CS32*5)+(CT32*20)</f>
        <v>0</v>
      </c>
      <c r="CX32" s="20">
        <f>CU32+CV32+CW32</f>
        <v>0</v>
      </c>
      <c r="CY32" s="24"/>
      <c r="CZ32" s="1"/>
      <c r="DA32" s="2"/>
      <c r="DB32" s="2"/>
      <c r="DC32" s="2"/>
      <c r="DD32" s="2"/>
      <c r="DE32" s="2"/>
      <c r="DF32" s="7">
        <f>CY32+CZ32</f>
        <v>0</v>
      </c>
      <c r="DG32" s="19">
        <f>DA32/2</f>
        <v>0</v>
      </c>
      <c r="DH32" s="6">
        <f>(DB32*3)+(DC32*5)+(DD32*5)+(DE32*20)</f>
        <v>0</v>
      </c>
      <c r="DI32" s="20">
        <f>DF32+DG32+DH32</f>
        <v>0</v>
      </c>
    </row>
    <row r="33" spans="1:113" s="117" customFormat="1" ht="12.75">
      <c r="A33" s="96"/>
      <c r="B33" s="97"/>
      <c r="C33" s="97"/>
      <c r="D33" s="98"/>
      <c r="E33" s="98"/>
      <c r="F33" s="99"/>
      <c r="G33" s="100"/>
      <c r="H33" s="101"/>
      <c r="I33" s="102"/>
      <c r="J33" s="103"/>
      <c r="K33" s="104"/>
      <c r="L33" s="105"/>
      <c r="M33" s="106"/>
      <c r="N33" s="107"/>
      <c r="O33" s="108"/>
      <c r="P33" s="109"/>
      <c r="Q33" s="110"/>
      <c r="R33" s="110"/>
      <c r="S33" s="110"/>
      <c r="T33" s="110"/>
      <c r="U33" s="110"/>
      <c r="V33" s="110"/>
      <c r="W33" s="111"/>
      <c r="X33" s="111"/>
      <c r="Y33" s="111"/>
      <c r="Z33" s="111"/>
      <c r="AA33" s="112"/>
      <c r="AB33" s="113"/>
      <c r="AC33" s="114"/>
      <c r="AD33" s="115"/>
      <c r="AE33" s="116"/>
      <c r="AF33" s="109"/>
      <c r="AG33" s="110"/>
      <c r="AH33" s="110"/>
      <c r="AI33" s="110"/>
      <c r="AJ33" s="111"/>
      <c r="AK33" s="111"/>
      <c r="AL33" s="111"/>
      <c r="AM33" s="111"/>
      <c r="AN33" s="111"/>
      <c r="AO33" s="113"/>
      <c r="AP33" s="114"/>
      <c r="AQ33" s="115"/>
      <c r="AR33" s="116"/>
      <c r="AS33" s="109"/>
      <c r="AT33" s="110"/>
      <c r="AU33" s="110"/>
      <c r="AV33" s="111"/>
      <c r="AW33" s="111"/>
      <c r="AX33" s="111"/>
      <c r="AY33" s="111"/>
      <c r="AZ33" s="111"/>
      <c r="BA33" s="113"/>
      <c r="BB33" s="114"/>
      <c r="BC33" s="115"/>
      <c r="BD33" s="116"/>
      <c r="BE33" s="109"/>
      <c r="BF33" s="110"/>
      <c r="BG33" s="110"/>
      <c r="BH33" s="111"/>
      <c r="BI33" s="111"/>
      <c r="BJ33" s="111"/>
      <c r="BK33" s="111"/>
      <c r="BL33" s="111"/>
      <c r="BM33" s="113"/>
      <c r="BN33" s="114"/>
      <c r="BO33" s="115"/>
      <c r="BP33" s="116"/>
      <c r="BQ33" s="109"/>
      <c r="BR33" s="110"/>
      <c r="BS33" s="110"/>
      <c r="BT33" s="111"/>
      <c r="BU33" s="111"/>
      <c r="BV33" s="111"/>
      <c r="BW33" s="111"/>
      <c r="BX33" s="111"/>
      <c r="BY33" s="113"/>
      <c r="BZ33" s="114"/>
      <c r="CA33" s="115"/>
      <c r="CB33" s="116"/>
      <c r="CC33" s="109"/>
      <c r="CD33" s="110"/>
      <c r="CE33" s="111"/>
      <c r="CF33" s="111"/>
      <c r="CG33" s="111"/>
      <c r="CH33" s="111"/>
      <c r="CI33" s="111"/>
      <c r="CJ33" s="113"/>
      <c r="CK33" s="114"/>
      <c r="CL33" s="115"/>
      <c r="CM33" s="116"/>
      <c r="CN33" s="109"/>
      <c r="CO33" s="110"/>
      <c r="CP33" s="111"/>
      <c r="CQ33" s="111"/>
      <c r="CR33" s="111"/>
      <c r="CS33" s="111"/>
      <c r="CT33" s="111"/>
      <c r="CU33" s="113"/>
      <c r="CV33" s="114"/>
      <c r="CW33" s="115"/>
      <c r="CX33" s="116"/>
      <c r="CY33" s="109"/>
      <c r="CZ33" s="110"/>
      <c r="DA33" s="111"/>
      <c r="DB33" s="111"/>
      <c r="DC33" s="111"/>
      <c r="DD33" s="111"/>
      <c r="DE33" s="111"/>
      <c r="DF33" s="113"/>
      <c r="DG33" s="114"/>
      <c r="DH33" s="115"/>
      <c r="DI33" s="116"/>
    </row>
    <row r="34" spans="1:113" ht="12.75">
      <c r="A34" s="26">
        <v>24</v>
      </c>
      <c r="B34" s="9" t="s">
        <v>108</v>
      </c>
      <c r="C34" s="9"/>
      <c r="D34" s="10"/>
      <c r="E34" s="10" t="s">
        <v>14</v>
      </c>
      <c r="F34" s="21" t="s">
        <v>20</v>
      </c>
      <c r="G34" s="22">
        <f>IF(AND(OR($G$2="Y",$H$2="Y"),I34&lt;5,J34&lt;5),IF(AND(I34=I32,J34=J32),G32+1,1),"")</f>
      </c>
      <c r="H34" s="17">
        <f>IF(AND($H$2="Y",J34&gt;0,OR(AND(G34=1,G47=10),AND(G34=2,G56=20),AND(G34=3,G65=30),AND(G34=4,G74=40),AND(G34=5,G83=50),AND(G34=6,G92=60),AND(G34=7,G101=70),AND(G34=8,G110=80),AND(G34=9,G119=90),AND(G34=10,G128=100))),VLOOKUP(J34-1,SortLookup!$A$13:$B$16,2,FALSE),"")</f>
      </c>
      <c r="I34" s="16">
        <f>IF(ISNA(VLOOKUP(E34,SortLookup!$A$1:$B$5,2,FALSE))," ",VLOOKUP(E34,SortLookup!$A$1:$B$5,2,FALSE))</f>
        <v>2</v>
      </c>
      <c r="J34" s="23">
        <f>IF(ISNA(VLOOKUP(F34,SortLookup!$A$7:$B$11,2,FALSE))," ",VLOOKUP(F34,SortLookup!$A$7:$B$11,2,FALSE))</f>
        <v>4</v>
      </c>
      <c r="K34" s="29">
        <f>L34+M34+N34</f>
        <v>66.45</v>
      </c>
      <c r="L34" s="30">
        <f>AB34+AO34+BA34+BM34+BY34+CJ34+CU34+DF34</f>
        <v>54.95</v>
      </c>
      <c r="M34" s="8">
        <f>AD34+AQ34+BC34+BO34+CA34+CL34+CW34+DH34</f>
        <v>8</v>
      </c>
      <c r="N34" s="31">
        <f>O34/2</f>
        <v>3.5</v>
      </c>
      <c r="O34" s="32">
        <f>W34+AJ34+AV34+BH34+BT34+CE34+CP34+DA34</f>
        <v>7</v>
      </c>
      <c r="P34" s="24">
        <v>4.19</v>
      </c>
      <c r="Q34" s="1"/>
      <c r="R34" s="1"/>
      <c r="S34" s="1"/>
      <c r="T34" s="1"/>
      <c r="U34" s="1"/>
      <c r="V34" s="1"/>
      <c r="W34" s="2">
        <v>0</v>
      </c>
      <c r="X34" s="2">
        <v>1</v>
      </c>
      <c r="Y34" s="2"/>
      <c r="Z34" s="2"/>
      <c r="AA34" s="25"/>
      <c r="AB34" s="7">
        <f>P34+Q34+R34+S34+T34+U34+V34</f>
        <v>4.19</v>
      </c>
      <c r="AC34" s="19">
        <f>W34/2</f>
        <v>0</v>
      </c>
      <c r="AD34" s="6">
        <f>(X34*3)+(Y34*5)+(Z34*5)+(AA34*20)</f>
        <v>3</v>
      </c>
      <c r="AE34" s="20">
        <f>AB34+AC34+AD34</f>
        <v>7.19</v>
      </c>
      <c r="AF34" s="24">
        <v>4.42</v>
      </c>
      <c r="AG34" s="1"/>
      <c r="AH34" s="1"/>
      <c r="AI34" s="1"/>
      <c r="AJ34" s="2">
        <v>0</v>
      </c>
      <c r="AK34" s="2"/>
      <c r="AL34" s="2"/>
      <c r="AM34" s="2"/>
      <c r="AN34" s="2"/>
      <c r="AO34" s="7">
        <f>AF34+AG34+AH34+AI34</f>
        <v>4.42</v>
      </c>
      <c r="AP34" s="19">
        <f>AJ34/2</f>
        <v>0</v>
      </c>
      <c r="AQ34" s="6">
        <f>(AK34*3)+(AL34*5)+(AM34*5)+(AN34*20)</f>
        <v>0</v>
      </c>
      <c r="AR34" s="20">
        <f>AO34+AP34+AQ34</f>
        <v>4.42</v>
      </c>
      <c r="AS34" s="24">
        <v>18.93</v>
      </c>
      <c r="AT34" s="1"/>
      <c r="AU34" s="1"/>
      <c r="AV34" s="2">
        <v>0</v>
      </c>
      <c r="AW34" s="2"/>
      <c r="AX34" s="2"/>
      <c r="AY34" s="2">
        <v>1</v>
      </c>
      <c r="AZ34" s="2"/>
      <c r="BA34" s="7">
        <f>AS34+AT34+AU34</f>
        <v>18.93</v>
      </c>
      <c r="BB34" s="19">
        <f>AV34/2</f>
        <v>0</v>
      </c>
      <c r="BC34" s="6">
        <f>(AW34*3)+(AX34*5)+(AY34*5)+(AZ34*20)</f>
        <v>5</v>
      </c>
      <c r="BD34" s="20">
        <f>BA34+BB34+BC34</f>
        <v>23.93</v>
      </c>
      <c r="BE34" s="24">
        <v>27.41</v>
      </c>
      <c r="BF34" s="1"/>
      <c r="BG34" s="1"/>
      <c r="BH34" s="2">
        <v>7</v>
      </c>
      <c r="BI34" s="2"/>
      <c r="BJ34" s="2"/>
      <c r="BK34" s="2"/>
      <c r="BL34" s="2"/>
      <c r="BM34" s="7">
        <f>BE34+BF34+BG34</f>
        <v>27.41</v>
      </c>
      <c r="BN34" s="19">
        <f>BH34/2</f>
        <v>3.5</v>
      </c>
      <c r="BO34" s="6">
        <f>(BI34*3)+(BJ34*5)+(BK34*5)+(BL34*20)</f>
        <v>0</v>
      </c>
      <c r="BP34" s="20">
        <f>BM34+BN34+BO34</f>
        <v>30.91</v>
      </c>
      <c r="BQ34" s="24"/>
      <c r="BR34" s="1"/>
      <c r="BS34" s="1"/>
      <c r="BT34" s="2"/>
      <c r="BU34" s="2"/>
      <c r="BV34" s="2"/>
      <c r="BW34" s="2"/>
      <c r="BX34" s="2"/>
      <c r="BY34" s="7">
        <f>BQ34+BR34+BS34</f>
        <v>0</v>
      </c>
      <c r="BZ34" s="19">
        <f>BT34/2</f>
        <v>0</v>
      </c>
      <c r="CA34" s="6">
        <f>(BU34*3)+(BV34*5)+(BW34*5)+(BX34*20)</f>
        <v>0</v>
      </c>
      <c r="CB34" s="20">
        <f>BY34+BZ34+CA34</f>
        <v>0</v>
      </c>
      <c r="CC34" s="24"/>
      <c r="CD34" s="1"/>
      <c r="CE34" s="2"/>
      <c r="CF34" s="2"/>
      <c r="CG34" s="2"/>
      <c r="CH34" s="2"/>
      <c r="CI34" s="2"/>
      <c r="CJ34" s="7">
        <f>CC34+CD34</f>
        <v>0</v>
      </c>
      <c r="CK34" s="19">
        <f>CE34/2</f>
        <v>0</v>
      </c>
      <c r="CL34" s="6">
        <f>(CF34*3)+(CG34*5)+(CH34*5)+(CI34*20)</f>
        <v>0</v>
      </c>
      <c r="CM34" s="20">
        <f>CJ34+CK34+CL34</f>
        <v>0</v>
      </c>
      <c r="CN34" s="24"/>
      <c r="CO34" s="1"/>
      <c r="CP34" s="2"/>
      <c r="CQ34" s="2"/>
      <c r="CR34" s="2"/>
      <c r="CS34" s="2"/>
      <c r="CT34" s="2"/>
      <c r="CU34" s="7">
        <f>CN34+CO34</f>
        <v>0</v>
      </c>
      <c r="CV34" s="19">
        <f>CP34/2</f>
        <v>0</v>
      </c>
      <c r="CW34" s="6">
        <f>(CQ34*3)+(CR34*5)+(CS34*5)+(CT34*20)</f>
        <v>0</v>
      </c>
      <c r="CX34" s="20">
        <f>CU34+CV34+CW34</f>
        <v>0</v>
      </c>
      <c r="CY34" s="24"/>
      <c r="CZ34" s="1"/>
      <c r="DA34" s="2"/>
      <c r="DB34" s="2"/>
      <c r="DC34" s="2"/>
      <c r="DD34" s="2"/>
      <c r="DE34" s="2"/>
      <c r="DF34" s="7">
        <f>CY34+CZ34</f>
        <v>0</v>
      </c>
      <c r="DG34" s="19">
        <f>DA34/2</f>
        <v>0</v>
      </c>
      <c r="DH34" s="6">
        <f>(DB34*3)+(DC34*5)+(DD34*5)+(DE34*20)</f>
        <v>0</v>
      </c>
      <c r="DI34" s="20">
        <f>DF34+DG34+DH34</f>
        <v>0</v>
      </c>
    </row>
    <row r="35" spans="1:113" ht="12.75">
      <c r="A35" s="26">
        <v>26</v>
      </c>
      <c r="B35" s="9" t="s">
        <v>110</v>
      </c>
      <c r="C35" s="9"/>
      <c r="D35" s="10"/>
      <c r="E35" s="10" t="s">
        <v>14</v>
      </c>
      <c r="F35" s="21" t="s">
        <v>20</v>
      </c>
      <c r="G35" s="22">
        <f>IF(AND(OR($G$2="Y",$H$2="Y"),I35&lt;5,J35&lt;5),IF(AND(I35=I34,J35=J34),G34+1,1),"")</f>
      </c>
      <c r="H35" s="17">
        <f>IF(AND($H$2="Y",J35&gt;0,OR(AND(G35=1,G48=10),AND(G35=2,G57=20),AND(G35=3,G66=30),AND(G35=4,G75=40),AND(G35=5,G84=50),AND(G35=6,G93=60),AND(G35=7,G102=70),AND(G35=8,G111=80),AND(G35=9,G120=90),AND(G35=10,G129=100))),VLOOKUP(J35-1,SortLookup!$A$13:$B$16,2,FALSE),"")</f>
      </c>
      <c r="I35" s="16">
        <f>IF(ISNA(VLOOKUP(E35,SortLookup!$A$1:$B$5,2,FALSE))," ",VLOOKUP(E35,SortLookup!$A$1:$B$5,2,FALSE))</f>
        <v>2</v>
      </c>
      <c r="J35" s="23">
        <f>IF(ISNA(VLOOKUP(F35,SortLookup!$A$7:$B$11,2,FALSE))," ",VLOOKUP(F35,SortLookup!$A$7:$B$11,2,FALSE))</f>
        <v>4</v>
      </c>
      <c r="K35" s="29">
        <f>L35+M35+N35</f>
        <v>75.87</v>
      </c>
      <c r="L35" s="30">
        <f>AB35+AO35+BA35+BM35+BY35+CJ35+CU35+DF35</f>
        <v>71.37</v>
      </c>
      <c r="M35" s="8">
        <f>AD35+AQ35+BC35+BO35+CA35+CL35+CW35+DH35</f>
        <v>0</v>
      </c>
      <c r="N35" s="31">
        <f>O35/2</f>
        <v>4.5</v>
      </c>
      <c r="O35" s="32">
        <f>W35+AJ35+AV35+BH35+BT35+CE35+CP35+DA35</f>
        <v>9</v>
      </c>
      <c r="P35" s="24">
        <v>1.92</v>
      </c>
      <c r="Q35" s="1"/>
      <c r="R35" s="1"/>
      <c r="S35" s="1"/>
      <c r="T35" s="1"/>
      <c r="U35" s="1"/>
      <c r="V35" s="1"/>
      <c r="W35" s="2">
        <v>0</v>
      </c>
      <c r="X35" s="2"/>
      <c r="Y35" s="2"/>
      <c r="Z35" s="2"/>
      <c r="AA35" s="25"/>
      <c r="AB35" s="7">
        <f>P35+Q35+R35+S35+T35+U35+V35</f>
        <v>1.92</v>
      </c>
      <c r="AC35" s="19">
        <f>W35/2</f>
        <v>0</v>
      </c>
      <c r="AD35" s="6">
        <f>(X35*3)+(Y35*5)+(Z35*5)+(AA35*20)</f>
        <v>0</v>
      </c>
      <c r="AE35" s="20">
        <f>AB35+AC35+AD35</f>
        <v>1.92</v>
      </c>
      <c r="AF35" s="24">
        <v>7.27</v>
      </c>
      <c r="AG35" s="1"/>
      <c r="AH35" s="1"/>
      <c r="AI35" s="1"/>
      <c r="AJ35" s="2">
        <v>2</v>
      </c>
      <c r="AK35" s="2"/>
      <c r="AL35" s="2"/>
      <c r="AM35" s="2"/>
      <c r="AN35" s="2"/>
      <c r="AO35" s="7">
        <f>AF35+AG35+AH35+AI35</f>
        <v>7.27</v>
      </c>
      <c r="AP35" s="19">
        <f>AJ35/2</f>
        <v>1</v>
      </c>
      <c r="AQ35" s="6">
        <f>(AK35*3)+(AL35*5)+(AM35*5)+(AN35*20)</f>
        <v>0</v>
      </c>
      <c r="AR35" s="20">
        <f>AO35+AP35+AQ35</f>
        <v>8.27</v>
      </c>
      <c r="AS35" s="24">
        <v>22.05</v>
      </c>
      <c r="AT35" s="1"/>
      <c r="AU35" s="1"/>
      <c r="AV35" s="2">
        <v>0</v>
      </c>
      <c r="AW35" s="2"/>
      <c r="AX35" s="2"/>
      <c r="AY35" s="2"/>
      <c r="AZ35" s="2"/>
      <c r="BA35" s="7">
        <f>AS35+AT35+AU35</f>
        <v>22.05</v>
      </c>
      <c r="BB35" s="19">
        <f>AV35/2</f>
        <v>0</v>
      </c>
      <c r="BC35" s="6">
        <f>(AW35*3)+(AX35*5)+(AY35*5)+(AZ35*20)</f>
        <v>0</v>
      </c>
      <c r="BD35" s="20">
        <f>BA35+BB35+BC35</f>
        <v>22.05</v>
      </c>
      <c r="BE35" s="24">
        <v>40.13</v>
      </c>
      <c r="BF35" s="1"/>
      <c r="BG35" s="1"/>
      <c r="BH35" s="2">
        <v>7</v>
      </c>
      <c r="BI35" s="2"/>
      <c r="BJ35" s="2"/>
      <c r="BK35" s="2"/>
      <c r="BL35" s="2"/>
      <c r="BM35" s="7">
        <f>BE35+BF35+BG35</f>
        <v>40.13</v>
      </c>
      <c r="BN35" s="19">
        <f>BH35/2</f>
        <v>3.5</v>
      </c>
      <c r="BO35" s="6">
        <f>(BI35*3)+(BJ35*5)+(BK35*5)+(BL35*20)</f>
        <v>0</v>
      </c>
      <c r="BP35" s="20">
        <f>BM35+BN35+BO35</f>
        <v>43.63</v>
      </c>
      <c r="BQ35" s="24"/>
      <c r="BR35" s="1"/>
      <c r="BS35" s="1"/>
      <c r="BT35" s="2"/>
      <c r="BU35" s="2"/>
      <c r="BV35" s="2"/>
      <c r="BW35" s="2"/>
      <c r="BX35" s="2"/>
      <c r="BY35" s="7">
        <f>BQ35+BR35+BS35</f>
        <v>0</v>
      </c>
      <c r="BZ35" s="19">
        <f>BT35/2</f>
        <v>0</v>
      </c>
      <c r="CA35" s="6">
        <f>(BU35*3)+(BV35*5)+(BW35*5)+(BX35*20)</f>
        <v>0</v>
      </c>
      <c r="CB35" s="20">
        <f>BY35+BZ35+CA35</f>
        <v>0</v>
      </c>
      <c r="CC35" s="24"/>
      <c r="CD35" s="1"/>
      <c r="CE35" s="2"/>
      <c r="CF35" s="2"/>
      <c r="CG35" s="2"/>
      <c r="CH35" s="2"/>
      <c r="CI35" s="2"/>
      <c r="CJ35" s="7">
        <f>CC35+CD35</f>
        <v>0</v>
      </c>
      <c r="CK35" s="19">
        <f>CE35/2</f>
        <v>0</v>
      </c>
      <c r="CL35" s="6">
        <f>(CF35*3)+(CG35*5)+(CH35*5)+(CI35*20)</f>
        <v>0</v>
      </c>
      <c r="CM35" s="20">
        <f>CJ35+CK35+CL35</f>
        <v>0</v>
      </c>
      <c r="CN35" s="24"/>
      <c r="CO35" s="1"/>
      <c r="CP35" s="2"/>
      <c r="CQ35" s="2"/>
      <c r="CR35" s="2"/>
      <c r="CS35" s="2"/>
      <c r="CT35" s="2"/>
      <c r="CU35" s="7">
        <f>CN35+CO35</f>
        <v>0</v>
      </c>
      <c r="CV35" s="19">
        <f>CP35/2</f>
        <v>0</v>
      </c>
      <c r="CW35" s="6">
        <f>(CQ35*3)+(CR35*5)+(CS35*5)+(CT35*20)</f>
        <v>0</v>
      </c>
      <c r="CX35" s="20">
        <f>CU35+CV35+CW35</f>
        <v>0</v>
      </c>
      <c r="CY35" s="24"/>
      <c r="CZ35" s="1"/>
      <c r="DA35" s="2"/>
      <c r="DB35" s="2"/>
      <c r="DC35" s="2"/>
      <c r="DD35" s="2"/>
      <c r="DE35" s="2"/>
      <c r="DF35" s="7">
        <f>CY35+CZ35</f>
        <v>0</v>
      </c>
      <c r="DG35" s="19">
        <f>DA35/2</f>
        <v>0</v>
      </c>
      <c r="DH35" s="6">
        <f>(DB35*3)+(DC35*5)+(DD35*5)+(DE35*20)</f>
        <v>0</v>
      </c>
      <c r="DI35" s="20">
        <f>DF35+DG35+DH35</f>
        <v>0</v>
      </c>
    </row>
    <row r="36" spans="1:113" ht="12.75">
      <c r="A36" s="26">
        <v>22</v>
      </c>
      <c r="B36" s="9" t="s">
        <v>106</v>
      </c>
      <c r="C36" s="9"/>
      <c r="D36" s="10"/>
      <c r="E36" s="10" t="s">
        <v>14</v>
      </c>
      <c r="F36" s="21" t="s">
        <v>20</v>
      </c>
      <c r="G36" s="22">
        <f>IF(AND(OR($G$2="Y",$H$2="Y"),I36&lt;5,J36&lt;5),IF(AND(I36=I35,J36=J35),G35+1,1),"")</f>
      </c>
      <c r="H36" s="17">
        <f>IF(AND($H$2="Y",J36&gt;0,OR(AND(G36=1,G49=10),AND(G36=2,G58=20),AND(G36=3,G67=30),AND(G36=4,G76=40),AND(G36=5,G85=50),AND(G36=6,G94=60),AND(G36=7,G103=70),AND(G36=8,G112=80),AND(G36=9,G121=90),AND(G36=10,G130=100))),VLOOKUP(J36-1,SortLookup!$A$13:$B$16,2,FALSE),"")</f>
      </c>
      <c r="I36" s="16">
        <f>IF(ISNA(VLOOKUP(E36,SortLookup!$A$1:$B$5,2,FALSE))," ",VLOOKUP(E36,SortLookup!$A$1:$B$5,2,FALSE))</f>
        <v>2</v>
      </c>
      <c r="J36" s="23">
        <f>IF(ISNA(VLOOKUP(F36,SortLookup!$A$7:$B$11,2,FALSE))," ",VLOOKUP(F36,SortLookup!$A$7:$B$11,2,FALSE))</f>
        <v>4</v>
      </c>
      <c r="K36" s="29">
        <f>L36+M36+N36</f>
        <v>93.02</v>
      </c>
      <c r="L36" s="30">
        <f>AB36+AO36+BA36+BM36+BY36+CJ36+CU36+DF36</f>
        <v>73.52</v>
      </c>
      <c r="M36" s="8">
        <f>AD36+AQ36+BC36+BO36+CA36+CL36+CW36+DH36</f>
        <v>16</v>
      </c>
      <c r="N36" s="31">
        <f>O36/2</f>
        <v>3.5</v>
      </c>
      <c r="O36" s="32">
        <f>W36+AJ36+AV36+BH36+BT36+CE36+CP36+DA36</f>
        <v>7</v>
      </c>
      <c r="P36" s="24">
        <v>2.5</v>
      </c>
      <c r="Q36" s="1"/>
      <c r="R36" s="1"/>
      <c r="S36" s="1"/>
      <c r="T36" s="1"/>
      <c r="U36" s="1"/>
      <c r="V36" s="1"/>
      <c r="W36" s="2">
        <v>3</v>
      </c>
      <c r="X36" s="2">
        <v>1</v>
      </c>
      <c r="Y36" s="2">
        <v>1</v>
      </c>
      <c r="Z36" s="2"/>
      <c r="AA36" s="25"/>
      <c r="AB36" s="7">
        <f>P36+Q36+R36+S36+T36+U36+V36</f>
        <v>2.5</v>
      </c>
      <c r="AC36" s="19">
        <f>W36/2</f>
        <v>1.5</v>
      </c>
      <c r="AD36" s="6">
        <f>(X36*3)+(Y36*5)+(Z36*5)+(AA36*20)</f>
        <v>8</v>
      </c>
      <c r="AE36" s="20">
        <f>AB36+AC36+AD36</f>
        <v>12</v>
      </c>
      <c r="AF36" s="24">
        <v>8.73</v>
      </c>
      <c r="AG36" s="1"/>
      <c r="AH36" s="1"/>
      <c r="AI36" s="1"/>
      <c r="AJ36" s="2">
        <v>1</v>
      </c>
      <c r="AK36" s="2"/>
      <c r="AL36" s="2"/>
      <c r="AM36" s="2"/>
      <c r="AN36" s="2"/>
      <c r="AO36" s="7">
        <f>AF36+AG36+AH36+AI36</f>
        <v>8.73</v>
      </c>
      <c r="AP36" s="19">
        <f>AJ36/2</f>
        <v>0.5</v>
      </c>
      <c r="AQ36" s="6">
        <f>(AK36*3)+(AL36*5)+(AM36*5)+(AN36*20)</f>
        <v>0</v>
      </c>
      <c r="AR36" s="20">
        <f>AO36+AP36+AQ36</f>
        <v>9.23</v>
      </c>
      <c r="AS36" s="24">
        <v>21.94</v>
      </c>
      <c r="AT36" s="1"/>
      <c r="AU36" s="1"/>
      <c r="AV36" s="2">
        <v>1</v>
      </c>
      <c r="AW36" s="2">
        <v>1</v>
      </c>
      <c r="AX36" s="2"/>
      <c r="AY36" s="2">
        <v>1</v>
      </c>
      <c r="AZ36" s="2"/>
      <c r="BA36" s="7">
        <f>AS36+AT36+AU36</f>
        <v>21.94</v>
      </c>
      <c r="BB36" s="19">
        <f>AV36/2</f>
        <v>0.5</v>
      </c>
      <c r="BC36" s="6">
        <f>(AW36*3)+(AX36*5)+(AY36*5)+(AZ36*20)</f>
        <v>8</v>
      </c>
      <c r="BD36" s="20">
        <f>BA36+BB36+BC36</f>
        <v>30.44</v>
      </c>
      <c r="BE36" s="24">
        <v>40.35</v>
      </c>
      <c r="BF36" s="1"/>
      <c r="BG36" s="1"/>
      <c r="BH36" s="2">
        <v>2</v>
      </c>
      <c r="BI36" s="2"/>
      <c r="BJ36" s="2"/>
      <c r="BK36" s="2"/>
      <c r="BL36" s="2"/>
      <c r="BM36" s="7">
        <f>BE36+BF36+BG36</f>
        <v>40.35</v>
      </c>
      <c r="BN36" s="19">
        <f>BH36/2</f>
        <v>1</v>
      </c>
      <c r="BO36" s="6">
        <f>(BI36*3)+(BJ36*5)+(BK36*5)+(BL36*20)</f>
        <v>0</v>
      </c>
      <c r="BP36" s="20">
        <f>BM36+BN36+BO36</f>
        <v>41.35</v>
      </c>
      <c r="BQ36" s="24"/>
      <c r="BR36" s="1"/>
      <c r="BS36" s="1"/>
      <c r="BT36" s="2"/>
      <c r="BU36" s="2"/>
      <c r="BV36" s="2"/>
      <c r="BW36" s="2"/>
      <c r="BX36" s="2"/>
      <c r="BY36" s="7">
        <f>BQ36+BR36+BS36</f>
        <v>0</v>
      </c>
      <c r="BZ36" s="19">
        <f>BT36/2</f>
        <v>0</v>
      </c>
      <c r="CA36" s="6">
        <f>(BU36*3)+(BV36*5)+(BW36*5)+(BX36*20)</f>
        <v>0</v>
      </c>
      <c r="CB36" s="20">
        <f>BY36+BZ36+CA36</f>
        <v>0</v>
      </c>
      <c r="CC36" s="24"/>
      <c r="CD36" s="1"/>
      <c r="CE36" s="2"/>
      <c r="CF36" s="2"/>
      <c r="CG36" s="2"/>
      <c r="CH36" s="2"/>
      <c r="CI36" s="2"/>
      <c r="CJ36" s="7">
        <f>CC36+CD36</f>
        <v>0</v>
      </c>
      <c r="CK36" s="19">
        <f>CE36/2</f>
        <v>0</v>
      </c>
      <c r="CL36" s="6">
        <f>(CF36*3)+(CG36*5)+(CH36*5)+(CI36*20)</f>
        <v>0</v>
      </c>
      <c r="CM36" s="20">
        <f>CJ36+CK36+CL36</f>
        <v>0</v>
      </c>
      <c r="CN36" s="24"/>
      <c r="CO36" s="1"/>
      <c r="CP36" s="2"/>
      <c r="CQ36" s="2"/>
      <c r="CR36" s="2"/>
      <c r="CS36" s="2"/>
      <c r="CT36" s="2"/>
      <c r="CU36" s="7">
        <f>CN36+CO36</f>
        <v>0</v>
      </c>
      <c r="CV36" s="19">
        <f>CP36/2</f>
        <v>0</v>
      </c>
      <c r="CW36" s="6">
        <f>(CQ36*3)+(CR36*5)+(CS36*5)+(CT36*20)</f>
        <v>0</v>
      </c>
      <c r="CX36" s="20">
        <f>CU36+CV36+CW36</f>
        <v>0</v>
      </c>
      <c r="CY36" s="24"/>
      <c r="CZ36" s="1"/>
      <c r="DA36" s="2"/>
      <c r="DB36" s="2"/>
      <c r="DC36" s="2"/>
      <c r="DD36" s="2"/>
      <c r="DE36" s="2"/>
      <c r="DF36" s="7">
        <f>CY36+CZ36</f>
        <v>0</v>
      </c>
      <c r="DG36" s="19">
        <f>DA36/2</f>
        <v>0</v>
      </c>
      <c r="DH36" s="6">
        <f>(DB36*3)+(DC36*5)+(DD36*5)+(DE36*20)</f>
        <v>0</v>
      </c>
      <c r="DI36" s="20">
        <f>DF36+DG36+DH36</f>
        <v>0</v>
      </c>
    </row>
    <row r="37" spans="1:113" s="95" customFormat="1" ht="12.75">
      <c r="A37" s="74"/>
      <c r="B37" s="75"/>
      <c r="C37" s="75"/>
      <c r="D37" s="76"/>
      <c r="E37" s="76"/>
      <c r="F37" s="77"/>
      <c r="G37" s="78"/>
      <c r="H37" s="79"/>
      <c r="I37" s="80"/>
      <c r="J37" s="81"/>
      <c r="K37" s="82"/>
      <c r="L37" s="83"/>
      <c r="M37" s="84"/>
      <c r="N37" s="85"/>
      <c r="O37" s="86"/>
      <c r="P37" s="87"/>
      <c r="Q37" s="88"/>
      <c r="R37" s="88"/>
      <c r="S37" s="88"/>
      <c r="T37" s="88"/>
      <c r="U37" s="88"/>
      <c r="V37" s="88"/>
      <c r="W37" s="89"/>
      <c r="X37" s="89"/>
      <c r="Y37" s="89"/>
      <c r="Z37" s="89"/>
      <c r="AA37" s="90"/>
      <c r="AB37" s="91"/>
      <c r="AC37" s="92"/>
      <c r="AD37" s="93"/>
      <c r="AE37" s="94"/>
      <c r="AF37" s="87"/>
      <c r="AG37" s="88"/>
      <c r="AH37" s="88"/>
      <c r="AI37" s="88"/>
      <c r="AJ37" s="89"/>
      <c r="AK37" s="89"/>
      <c r="AL37" s="89"/>
      <c r="AM37" s="89"/>
      <c r="AN37" s="89"/>
      <c r="AO37" s="91"/>
      <c r="AP37" s="92"/>
      <c r="AQ37" s="93"/>
      <c r="AR37" s="94"/>
      <c r="AS37" s="87"/>
      <c r="AT37" s="88"/>
      <c r="AU37" s="88"/>
      <c r="AV37" s="89"/>
      <c r="AW37" s="89"/>
      <c r="AX37" s="89"/>
      <c r="AY37" s="89"/>
      <c r="AZ37" s="89"/>
      <c r="BA37" s="91"/>
      <c r="BB37" s="92"/>
      <c r="BC37" s="93"/>
      <c r="BD37" s="94"/>
      <c r="BE37" s="87"/>
      <c r="BF37" s="88"/>
      <c r="BG37" s="88"/>
      <c r="BH37" s="89"/>
      <c r="BI37" s="89"/>
      <c r="BJ37" s="89"/>
      <c r="BK37" s="89"/>
      <c r="BL37" s="89"/>
      <c r="BM37" s="91"/>
      <c r="BN37" s="92"/>
      <c r="BO37" s="93"/>
      <c r="BP37" s="94"/>
      <c r="BQ37" s="87"/>
      <c r="BR37" s="88"/>
      <c r="BS37" s="88"/>
      <c r="BT37" s="89"/>
      <c r="BU37" s="89"/>
      <c r="BV37" s="89"/>
      <c r="BW37" s="89"/>
      <c r="BX37" s="89"/>
      <c r="BY37" s="91"/>
      <c r="BZ37" s="92"/>
      <c r="CA37" s="93"/>
      <c r="CB37" s="94"/>
      <c r="CC37" s="87"/>
      <c r="CD37" s="88"/>
      <c r="CE37" s="89"/>
      <c r="CF37" s="89"/>
      <c r="CG37" s="89"/>
      <c r="CH37" s="89"/>
      <c r="CI37" s="89"/>
      <c r="CJ37" s="91"/>
      <c r="CK37" s="92"/>
      <c r="CL37" s="93"/>
      <c r="CM37" s="94"/>
      <c r="CN37" s="87"/>
      <c r="CO37" s="88"/>
      <c r="CP37" s="89"/>
      <c r="CQ37" s="89"/>
      <c r="CR37" s="89"/>
      <c r="CS37" s="89"/>
      <c r="CT37" s="89"/>
      <c r="CU37" s="91"/>
      <c r="CV37" s="92"/>
      <c r="CW37" s="93"/>
      <c r="CX37" s="94"/>
      <c r="CY37" s="87"/>
      <c r="CZ37" s="88"/>
      <c r="DA37" s="89"/>
      <c r="DB37" s="89"/>
      <c r="DC37" s="89"/>
      <c r="DD37" s="89"/>
      <c r="DE37" s="89"/>
      <c r="DF37" s="91"/>
      <c r="DG37" s="92"/>
      <c r="DH37" s="93"/>
      <c r="DI37" s="94"/>
    </row>
    <row r="38" spans="1:113" ht="12.75">
      <c r="A38" s="26">
        <v>2</v>
      </c>
      <c r="B38" s="9" t="s">
        <v>84</v>
      </c>
      <c r="C38" s="9"/>
      <c r="D38" s="10"/>
      <c r="E38" s="10" t="s">
        <v>14</v>
      </c>
      <c r="F38" s="21" t="s">
        <v>86</v>
      </c>
      <c r="G38" s="22">
        <f>IF(AND(OR($G$2="Y",$H$2="Y"),I38&lt;5,J38&lt;5),IF(AND(I38=I36,J38=J36),G36+1,1),"")</f>
      </c>
      <c r="H38" s="17">
        <f>IF(AND($H$2="Y",J38&gt;0,OR(AND(G38=1,G50=10),AND(G38=2,G59=20),AND(G38=3,G68=30),AND(G38=4,G77=40),AND(G38=5,G86=50),AND(G38=6,G95=60),AND(G38=7,G104=70),AND(G38=8,G113=80),AND(G38=9,G122=90),AND(G38=10,G131=100))),VLOOKUP(J38-1,SortLookup!$A$13:$B$16,2,FALSE),"")</f>
      </c>
      <c r="I38" s="16">
        <f>IF(ISNA(VLOOKUP(E38,SortLookup!$A$1:$B$5,2,FALSE))," ",VLOOKUP(E38,SortLookup!$A$1:$B$5,2,FALSE))</f>
        <v>2</v>
      </c>
      <c r="J38" s="23" t="str">
        <f>IF(ISNA(VLOOKUP(F38,SortLookup!$A$7:$B$11,2,FALSE))," ",VLOOKUP(F38,SortLookup!$A$7:$B$11,2,FALSE))</f>
        <v> </v>
      </c>
      <c r="K38" s="29">
        <f>L38+M38+N38</f>
        <v>78.29</v>
      </c>
      <c r="L38" s="30">
        <f>AB38+AO38+BA38+BM38+BY38+CJ38+CU38+DF38</f>
        <v>62.79</v>
      </c>
      <c r="M38" s="8">
        <f>AD38+AQ38+BC38+BO38+CA38+CL38+CW38+DH38</f>
        <v>5</v>
      </c>
      <c r="N38" s="31">
        <f>O38/2</f>
        <v>10.5</v>
      </c>
      <c r="O38" s="32">
        <f>W38+AJ38+AV38+BH38+BT38+CE38+CP38+DA38</f>
        <v>21</v>
      </c>
      <c r="P38" s="24">
        <v>1.68</v>
      </c>
      <c r="Q38" s="1"/>
      <c r="R38" s="1"/>
      <c r="S38" s="1"/>
      <c r="T38" s="1"/>
      <c r="U38" s="1"/>
      <c r="V38" s="1"/>
      <c r="W38" s="2">
        <v>2</v>
      </c>
      <c r="X38" s="2"/>
      <c r="Y38" s="2"/>
      <c r="Z38" s="2"/>
      <c r="AA38" s="25"/>
      <c r="AB38" s="7">
        <f>P38+Q38+R38+S38+T38+U38+V38</f>
        <v>1.68</v>
      </c>
      <c r="AC38" s="19">
        <f>W38/2</f>
        <v>1</v>
      </c>
      <c r="AD38" s="6">
        <f>(X38*3)+(Y38*5)+(Z38*5)+(AA38*20)</f>
        <v>0</v>
      </c>
      <c r="AE38" s="20">
        <f>AB38+AC38+AD38</f>
        <v>2.68</v>
      </c>
      <c r="AF38" s="24">
        <v>5.13</v>
      </c>
      <c r="AG38" s="1"/>
      <c r="AH38" s="1"/>
      <c r="AI38" s="1"/>
      <c r="AJ38" s="2">
        <v>2</v>
      </c>
      <c r="AK38" s="2"/>
      <c r="AL38" s="2"/>
      <c r="AM38" s="2"/>
      <c r="AN38" s="2"/>
      <c r="AO38" s="7">
        <f>AF38+AG38+AH38+AI38</f>
        <v>5.13</v>
      </c>
      <c r="AP38" s="19">
        <f>AJ38/2</f>
        <v>1</v>
      </c>
      <c r="AQ38" s="6">
        <f>(AK38*3)+(AL38*5)+(AM38*5)+(AN38*20)</f>
        <v>0</v>
      </c>
      <c r="AR38" s="20">
        <f>AO38+AP38+AQ38</f>
        <v>6.13</v>
      </c>
      <c r="AS38" s="24">
        <v>19.16</v>
      </c>
      <c r="AT38" s="1"/>
      <c r="AU38" s="1"/>
      <c r="AV38" s="2">
        <v>12</v>
      </c>
      <c r="AW38" s="2"/>
      <c r="AX38" s="2"/>
      <c r="AY38" s="2">
        <v>1</v>
      </c>
      <c r="AZ38" s="2"/>
      <c r="BA38" s="7">
        <f>AS38+AT38+AU38</f>
        <v>19.16</v>
      </c>
      <c r="BB38" s="19">
        <f>AV38/2</f>
        <v>6</v>
      </c>
      <c r="BC38" s="6">
        <f>(AW38*3)+(AX38*5)+(AY38*5)+(AZ38*20)</f>
        <v>5</v>
      </c>
      <c r="BD38" s="20">
        <f>BA38+BB38+BC38</f>
        <v>30.16</v>
      </c>
      <c r="BE38" s="24">
        <v>36.82</v>
      </c>
      <c r="BF38" s="1"/>
      <c r="BG38" s="1"/>
      <c r="BH38" s="2">
        <v>5</v>
      </c>
      <c r="BI38" s="2"/>
      <c r="BJ38" s="2"/>
      <c r="BK38" s="2"/>
      <c r="BL38" s="2"/>
      <c r="BM38" s="7">
        <f>BE38+BF38+BG38</f>
        <v>36.82</v>
      </c>
      <c r="BN38" s="19">
        <f>BH38/2</f>
        <v>2.5</v>
      </c>
      <c r="BO38" s="6">
        <f>(BI38*3)+(BJ38*5)+(BK38*5)+(BL38*20)</f>
        <v>0</v>
      </c>
      <c r="BP38" s="20">
        <f>BM38+BN38+BO38</f>
        <v>39.32</v>
      </c>
      <c r="BQ38" s="24"/>
      <c r="BR38" s="1"/>
      <c r="BS38" s="1"/>
      <c r="BT38" s="2"/>
      <c r="BU38" s="2"/>
      <c r="BV38" s="2"/>
      <c r="BW38" s="2"/>
      <c r="BX38" s="2"/>
      <c r="BY38" s="7">
        <f>BQ38+BR38+BS38</f>
        <v>0</v>
      </c>
      <c r="BZ38" s="19">
        <f>BT38/2</f>
        <v>0</v>
      </c>
      <c r="CA38" s="6">
        <f>(BU38*3)+(BV38*5)+(BW38*5)+(BX38*20)</f>
        <v>0</v>
      </c>
      <c r="CB38" s="20">
        <f>BY38+BZ38+CA38</f>
        <v>0</v>
      </c>
      <c r="CC38" s="24"/>
      <c r="CD38" s="1"/>
      <c r="CE38" s="2"/>
      <c r="CF38" s="2"/>
      <c r="CG38" s="2"/>
      <c r="CH38" s="2"/>
      <c r="CI38" s="2"/>
      <c r="CJ38" s="7">
        <f>CC38+CD38</f>
        <v>0</v>
      </c>
      <c r="CK38" s="19">
        <f>CE38/2</f>
        <v>0</v>
      </c>
      <c r="CL38" s="6">
        <f>(CF38*3)+(CG38*5)+(CH38*5)+(CI38*20)</f>
        <v>0</v>
      </c>
      <c r="CM38" s="20">
        <f>CJ38+CK38+CL38</f>
        <v>0</v>
      </c>
      <c r="CN38" s="24"/>
      <c r="CO38" s="1"/>
      <c r="CP38" s="2"/>
      <c r="CQ38" s="2"/>
      <c r="CR38" s="2"/>
      <c r="CS38" s="2"/>
      <c r="CT38" s="2"/>
      <c r="CU38" s="7">
        <f>CN38+CO38</f>
        <v>0</v>
      </c>
      <c r="CV38" s="19">
        <f>CP38/2</f>
        <v>0</v>
      </c>
      <c r="CW38" s="6">
        <f>(CQ38*3)+(CR38*5)+(CS38*5)+(CT38*20)</f>
        <v>0</v>
      </c>
      <c r="CX38" s="20">
        <f>CU38+CV38+CW38</f>
        <v>0</v>
      </c>
      <c r="CY38" s="24"/>
      <c r="CZ38" s="1"/>
      <c r="DA38" s="2"/>
      <c r="DB38" s="2"/>
      <c r="DC38" s="2"/>
      <c r="DD38" s="2"/>
      <c r="DE38" s="2"/>
      <c r="DF38" s="7">
        <f>CY38+CZ38</f>
        <v>0</v>
      </c>
      <c r="DG38" s="19">
        <f>DA38/2</f>
        <v>0</v>
      </c>
      <c r="DH38" s="6">
        <f>(DB38*3)+(DC38*5)+(DD38*5)+(DE38*20)</f>
        <v>0</v>
      </c>
      <c r="DI38" s="20">
        <f>DF38+DG38+DH38</f>
        <v>0</v>
      </c>
    </row>
    <row r="39" spans="1:113" s="73" customFormat="1" ht="12.75">
      <c r="A39" s="52"/>
      <c r="B39" s="53"/>
      <c r="C39" s="53"/>
      <c r="D39" s="54"/>
      <c r="E39" s="54"/>
      <c r="F39" s="55"/>
      <c r="G39" s="56"/>
      <c r="H39" s="57"/>
      <c r="I39" s="58"/>
      <c r="J39" s="59"/>
      <c r="K39" s="60"/>
      <c r="L39" s="61"/>
      <c r="M39" s="62"/>
      <c r="N39" s="63"/>
      <c r="O39" s="64"/>
      <c r="P39" s="65"/>
      <c r="Q39" s="66"/>
      <c r="R39" s="66"/>
      <c r="S39" s="66"/>
      <c r="T39" s="66"/>
      <c r="U39" s="66"/>
      <c r="V39" s="66"/>
      <c r="W39" s="67"/>
      <c r="X39" s="67"/>
      <c r="Y39" s="67"/>
      <c r="Z39" s="67"/>
      <c r="AA39" s="68"/>
      <c r="AB39" s="69"/>
      <c r="AC39" s="70"/>
      <c r="AD39" s="71"/>
      <c r="AE39" s="72"/>
      <c r="AF39" s="65"/>
      <c r="AG39" s="66"/>
      <c r="AH39" s="66"/>
      <c r="AI39" s="66"/>
      <c r="AJ39" s="67"/>
      <c r="AK39" s="67"/>
      <c r="AL39" s="67"/>
      <c r="AM39" s="67"/>
      <c r="AN39" s="67"/>
      <c r="AO39" s="69"/>
      <c r="AP39" s="70"/>
      <c r="AQ39" s="71"/>
      <c r="AR39" s="72"/>
      <c r="AS39" s="65"/>
      <c r="AT39" s="66"/>
      <c r="AU39" s="66"/>
      <c r="AV39" s="67"/>
      <c r="AW39" s="67"/>
      <c r="AX39" s="67"/>
      <c r="AY39" s="67"/>
      <c r="AZ39" s="67"/>
      <c r="BA39" s="69"/>
      <c r="BB39" s="70"/>
      <c r="BC39" s="71"/>
      <c r="BD39" s="72"/>
      <c r="BE39" s="65"/>
      <c r="BF39" s="66"/>
      <c r="BG39" s="66"/>
      <c r="BH39" s="67"/>
      <c r="BI39" s="67"/>
      <c r="BJ39" s="67"/>
      <c r="BK39" s="67"/>
      <c r="BL39" s="67"/>
      <c r="BM39" s="69"/>
      <c r="BN39" s="70"/>
      <c r="BO39" s="71"/>
      <c r="BP39" s="72"/>
      <c r="BQ39" s="65"/>
      <c r="BR39" s="66"/>
      <c r="BS39" s="66"/>
      <c r="BT39" s="67"/>
      <c r="BU39" s="67"/>
      <c r="BV39" s="67"/>
      <c r="BW39" s="67"/>
      <c r="BX39" s="67"/>
      <c r="BY39" s="69"/>
      <c r="BZ39" s="70"/>
      <c r="CA39" s="71"/>
      <c r="CB39" s="72"/>
      <c r="CC39" s="65"/>
      <c r="CD39" s="66"/>
      <c r="CE39" s="67"/>
      <c r="CF39" s="67"/>
      <c r="CG39" s="67"/>
      <c r="CH39" s="67"/>
      <c r="CI39" s="67"/>
      <c r="CJ39" s="69"/>
      <c r="CK39" s="70"/>
      <c r="CL39" s="71"/>
      <c r="CM39" s="72"/>
      <c r="CN39" s="65"/>
      <c r="CO39" s="66"/>
      <c r="CP39" s="67"/>
      <c r="CQ39" s="67"/>
      <c r="CR39" s="67"/>
      <c r="CS39" s="67"/>
      <c r="CT39" s="67"/>
      <c r="CU39" s="69"/>
      <c r="CV39" s="70"/>
      <c r="CW39" s="71"/>
      <c r="CX39" s="72"/>
      <c r="CY39" s="65"/>
      <c r="CZ39" s="66"/>
      <c r="DA39" s="67"/>
      <c r="DB39" s="67"/>
      <c r="DC39" s="67"/>
      <c r="DD39" s="67"/>
      <c r="DE39" s="67"/>
      <c r="DF39" s="69"/>
      <c r="DG39" s="70"/>
      <c r="DH39" s="71"/>
      <c r="DI39" s="72"/>
    </row>
    <row r="40" spans="1:113" ht="12.75">
      <c r="A40" s="26">
        <v>28</v>
      </c>
      <c r="B40" s="9" t="s">
        <v>112</v>
      </c>
      <c r="C40" s="9"/>
      <c r="D40" s="10"/>
      <c r="E40" s="10" t="s">
        <v>15</v>
      </c>
      <c r="F40" s="21" t="s">
        <v>19</v>
      </c>
      <c r="G40" s="22">
        <f>IF(AND(OR($G$2="Y",$H$2="Y"),I40&lt;5,J40&lt;5),IF(AND(I40=I38,J40=J38),G38+1,1),"")</f>
      </c>
      <c r="H40" s="17">
        <f>IF(AND($H$2="Y",J40&gt;0,OR(AND(G40=1,G51=10),AND(G40=2,G60=20),AND(G40=3,G69=30),AND(G40=4,G78=40),AND(G40=5,G87=50),AND(G40=6,G96=60),AND(G40=7,G105=70),AND(G40=8,G114=80),AND(G40=9,G123=90),AND(G40=10,G132=100))),VLOOKUP(J40-1,SortLookup!$A$13:$B$16,2,FALSE),"")</f>
      </c>
      <c r="I40" s="16">
        <f>IF(ISNA(VLOOKUP(E40,SortLookup!$A$1:$B$5,2,FALSE))," ",VLOOKUP(E40,SortLookup!$A$1:$B$5,2,FALSE))</f>
        <v>4</v>
      </c>
      <c r="J40" s="23">
        <f>IF(ISNA(VLOOKUP(F40,SortLookup!$A$7:$B$11,2,FALSE))," ",VLOOKUP(F40,SortLookup!$A$7:$B$11,2,FALSE))</f>
        <v>3</v>
      </c>
      <c r="K40" s="29">
        <f>L40+M40+N40</f>
        <v>84.82</v>
      </c>
      <c r="L40" s="30">
        <f>AB40+AO40+BA40+BM40+BY40+CJ40+CU40+DF40</f>
        <v>69.32</v>
      </c>
      <c r="M40" s="8">
        <f>AD40+AQ40+BC40+BO40+CA40+CL40+CW40+DH40</f>
        <v>8</v>
      </c>
      <c r="N40" s="31">
        <f>O40/2</f>
        <v>7.5</v>
      </c>
      <c r="O40" s="32">
        <f>W40+AJ40+AV40+BH40+BT40+CE40+CP40+DA40</f>
        <v>15</v>
      </c>
      <c r="P40" s="24">
        <v>2.33</v>
      </c>
      <c r="Q40" s="1"/>
      <c r="R40" s="1"/>
      <c r="S40" s="1"/>
      <c r="T40" s="1"/>
      <c r="U40" s="1"/>
      <c r="V40" s="1"/>
      <c r="W40" s="2">
        <v>1</v>
      </c>
      <c r="X40" s="2">
        <v>1</v>
      </c>
      <c r="Y40" s="2"/>
      <c r="Z40" s="2"/>
      <c r="AA40" s="25"/>
      <c r="AB40" s="7">
        <f>P40+Q40+R40+S40+T40+U40+V40</f>
        <v>2.33</v>
      </c>
      <c r="AC40" s="19">
        <f>W40/2</f>
        <v>0.5</v>
      </c>
      <c r="AD40" s="6">
        <f>(X40*3)+(Y40*5)+(Z40*5)+(AA40*20)</f>
        <v>3</v>
      </c>
      <c r="AE40" s="20">
        <f>AB40+AC40+AD40</f>
        <v>5.83</v>
      </c>
      <c r="AF40" s="24">
        <v>13.46</v>
      </c>
      <c r="AG40" s="1"/>
      <c r="AH40" s="1"/>
      <c r="AI40" s="1"/>
      <c r="AJ40" s="2">
        <v>2</v>
      </c>
      <c r="AK40" s="2"/>
      <c r="AL40" s="2"/>
      <c r="AM40" s="2"/>
      <c r="AN40" s="2"/>
      <c r="AO40" s="7">
        <f>AF40+AG40+AH40+AI40</f>
        <v>13.46</v>
      </c>
      <c r="AP40" s="19">
        <f>AJ40/2</f>
        <v>1</v>
      </c>
      <c r="AQ40" s="6">
        <f>(AK40*3)+(AL40*5)+(AM40*5)+(AN40*20)</f>
        <v>0</v>
      </c>
      <c r="AR40" s="20">
        <f>AO40+AP40+AQ40</f>
        <v>14.46</v>
      </c>
      <c r="AS40" s="24">
        <v>17.43</v>
      </c>
      <c r="AT40" s="1"/>
      <c r="AU40" s="1"/>
      <c r="AV40" s="2">
        <v>4</v>
      </c>
      <c r="AW40" s="2"/>
      <c r="AX40" s="2"/>
      <c r="AY40" s="2">
        <v>1</v>
      </c>
      <c r="AZ40" s="2"/>
      <c r="BA40" s="7">
        <f>AS40+AT40+AU40</f>
        <v>17.43</v>
      </c>
      <c r="BB40" s="19">
        <f>AV40/2</f>
        <v>2</v>
      </c>
      <c r="BC40" s="6">
        <f>(AW40*3)+(AX40*5)+(AY40*5)+(AZ40*20)</f>
        <v>5</v>
      </c>
      <c r="BD40" s="20">
        <f>BA40+BB40+BC40</f>
        <v>24.43</v>
      </c>
      <c r="BE40" s="24">
        <v>36.1</v>
      </c>
      <c r="BF40" s="1"/>
      <c r="BG40" s="1"/>
      <c r="BH40" s="2">
        <v>8</v>
      </c>
      <c r="BI40" s="2"/>
      <c r="BJ40" s="2"/>
      <c r="BK40" s="2"/>
      <c r="BL40" s="2"/>
      <c r="BM40" s="7">
        <f>BE40+BF40+BG40</f>
        <v>36.1</v>
      </c>
      <c r="BN40" s="19">
        <f>BH40/2</f>
        <v>4</v>
      </c>
      <c r="BO40" s="6">
        <f>(BI40*3)+(BJ40*5)+(BK40*5)+(BL40*20)</f>
        <v>0</v>
      </c>
      <c r="BP40" s="20">
        <f>BM40+BN40+BO40</f>
        <v>40.1</v>
      </c>
      <c r="BQ40" s="24"/>
      <c r="BR40" s="1"/>
      <c r="BS40" s="1"/>
      <c r="BT40" s="2"/>
      <c r="BU40" s="2"/>
      <c r="BV40" s="2"/>
      <c r="BW40" s="2"/>
      <c r="BX40" s="2"/>
      <c r="BY40" s="7">
        <f>BQ40+BR40+BS40</f>
        <v>0</v>
      </c>
      <c r="BZ40" s="19">
        <f>BT40/2</f>
        <v>0</v>
      </c>
      <c r="CA40" s="6">
        <f>(BU40*3)+(BV40*5)+(BW40*5)+(BX40*20)</f>
        <v>0</v>
      </c>
      <c r="CB40" s="20">
        <f>BY40+BZ40+CA40</f>
        <v>0</v>
      </c>
      <c r="CC40" s="24"/>
      <c r="CD40" s="1"/>
      <c r="CE40" s="2"/>
      <c r="CF40" s="2"/>
      <c r="CG40" s="2"/>
      <c r="CH40" s="2"/>
      <c r="CI40" s="2"/>
      <c r="CJ40" s="7">
        <f>CC40+CD40</f>
        <v>0</v>
      </c>
      <c r="CK40" s="19">
        <f>CE40/2</f>
        <v>0</v>
      </c>
      <c r="CL40" s="6">
        <f>(CF40*3)+(CG40*5)+(CH40*5)+(CI40*20)</f>
        <v>0</v>
      </c>
      <c r="CM40" s="20">
        <f>CJ40+CK40+CL40</f>
        <v>0</v>
      </c>
      <c r="CN40" s="24"/>
      <c r="CO40" s="1"/>
      <c r="CP40" s="2"/>
      <c r="CQ40" s="2"/>
      <c r="CR40" s="2"/>
      <c r="CS40" s="2"/>
      <c r="CT40" s="2"/>
      <c r="CU40" s="7">
        <f>CN40+CO40</f>
        <v>0</v>
      </c>
      <c r="CV40" s="19">
        <f>CP40/2</f>
        <v>0</v>
      </c>
      <c r="CW40" s="6">
        <f>(CQ40*3)+(CR40*5)+(CS40*5)+(CT40*20)</f>
        <v>0</v>
      </c>
      <c r="CX40" s="20">
        <f>CU40+CV40+CW40</f>
        <v>0</v>
      </c>
      <c r="CY40" s="24"/>
      <c r="CZ40" s="1"/>
      <c r="DA40" s="2"/>
      <c r="DB40" s="2"/>
      <c r="DC40" s="2"/>
      <c r="DD40" s="2"/>
      <c r="DE40" s="2"/>
      <c r="DF40" s="7">
        <f>CY40+CZ40</f>
        <v>0</v>
      </c>
      <c r="DG40" s="19">
        <f>DA40/2</f>
        <v>0</v>
      </c>
      <c r="DH40" s="6">
        <f>(DB40*3)+(DC40*5)+(DD40*5)+(DE40*20)</f>
        <v>0</v>
      </c>
      <c r="DI40" s="20">
        <f>DF40+DG40+DH40</f>
        <v>0</v>
      </c>
    </row>
    <row r="41" spans="1:113" s="95" customFormat="1" ht="12.75">
      <c r="A41" s="74"/>
      <c r="B41" s="75"/>
      <c r="C41" s="75"/>
      <c r="D41" s="76"/>
      <c r="E41" s="76"/>
      <c r="F41" s="77"/>
      <c r="G41" s="78"/>
      <c r="H41" s="79"/>
      <c r="I41" s="80"/>
      <c r="J41" s="81"/>
      <c r="K41" s="82"/>
      <c r="L41" s="83"/>
      <c r="M41" s="84"/>
      <c r="N41" s="85"/>
      <c r="O41" s="86"/>
      <c r="P41" s="87"/>
      <c r="Q41" s="88"/>
      <c r="R41" s="88"/>
      <c r="S41" s="88"/>
      <c r="T41" s="88"/>
      <c r="U41" s="88"/>
      <c r="V41" s="88"/>
      <c r="W41" s="89"/>
      <c r="X41" s="89"/>
      <c r="Y41" s="89"/>
      <c r="Z41" s="89"/>
      <c r="AA41" s="90"/>
      <c r="AB41" s="91"/>
      <c r="AC41" s="92"/>
      <c r="AD41" s="93"/>
      <c r="AE41" s="94"/>
      <c r="AF41" s="87"/>
      <c r="AG41" s="88"/>
      <c r="AH41" s="88"/>
      <c r="AI41" s="88"/>
      <c r="AJ41" s="89"/>
      <c r="AK41" s="89"/>
      <c r="AL41" s="89"/>
      <c r="AM41" s="89"/>
      <c r="AN41" s="89"/>
      <c r="AO41" s="91"/>
      <c r="AP41" s="92"/>
      <c r="AQ41" s="93"/>
      <c r="AR41" s="94"/>
      <c r="AS41" s="87"/>
      <c r="AT41" s="88"/>
      <c r="AU41" s="88"/>
      <c r="AV41" s="89"/>
      <c r="AW41" s="89"/>
      <c r="AX41" s="89"/>
      <c r="AY41" s="89"/>
      <c r="AZ41" s="89"/>
      <c r="BA41" s="91"/>
      <c r="BB41" s="92"/>
      <c r="BC41" s="93"/>
      <c r="BD41" s="94"/>
      <c r="BE41" s="87"/>
      <c r="BF41" s="88"/>
      <c r="BG41" s="88"/>
      <c r="BH41" s="89"/>
      <c r="BI41" s="89"/>
      <c r="BJ41" s="89"/>
      <c r="BK41" s="89"/>
      <c r="BL41" s="89"/>
      <c r="BM41" s="91"/>
      <c r="BN41" s="92"/>
      <c r="BO41" s="93"/>
      <c r="BP41" s="94"/>
      <c r="BQ41" s="87"/>
      <c r="BR41" s="88"/>
      <c r="BS41" s="88"/>
      <c r="BT41" s="89"/>
      <c r="BU41" s="89"/>
      <c r="BV41" s="89"/>
      <c r="BW41" s="89"/>
      <c r="BX41" s="89"/>
      <c r="BY41" s="91"/>
      <c r="BZ41" s="92"/>
      <c r="CA41" s="93"/>
      <c r="CB41" s="94"/>
      <c r="CC41" s="87"/>
      <c r="CD41" s="88"/>
      <c r="CE41" s="89"/>
      <c r="CF41" s="89"/>
      <c r="CG41" s="89"/>
      <c r="CH41" s="89"/>
      <c r="CI41" s="89"/>
      <c r="CJ41" s="91"/>
      <c r="CK41" s="92"/>
      <c r="CL41" s="93"/>
      <c r="CM41" s="94"/>
      <c r="CN41" s="87"/>
      <c r="CO41" s="88"/>
      <c r="CP41" s="89"/>
      <c r="CQ41" s="89"/>
      <c r="CR41" s="89"/>
      <c r="CS41" s="89"/>
      <c r="CT41" s="89"/>
      <c r="CU41" s="91"/>
      <c r="CV41" s="92"/>
      <c r="CW41" s="93"/>
      <c r="CX41" s="94"/>
      <c r="CY41" s="87"/>
      <c r="CZ41" s="88"/>
      <c r="DA41" s="89"/>
      <c r="DB41" s="89"/>
      <c r="DC41" s="89"/>
      <c r="DD41" s="89"/>
      <c r="DE41" s="89"/>
      <c r="DF41" s="91"/>
      <c r="DG41" s="92"/>
      <c r="DH41" s="93"/>
      <c r="DI41" s="94"/>
    </row>
    <row r="42" spans="1:113" ht="12.75">
      <c r="A42" s="26">
        <v>7</v>
      </c>
      <c r="B42" s="9" t="s">
        <v>91</v>
      </c>
      <c r="C42" s="9"/>
      <c r="D42" s="10"/>
      <c r="E42" s="10" t="s">
        <v>15</v>
      </c>
      <c r="F42" s="21" t="s">
        <v>86</v>
      </c>
      <c r="G42" s="22">
        <f>IF(AND(OR($G$2="Y",$H$2="Y"),I42&lt;5,J42&lt;5),IF(AND(I42=I40,J42=J40),G40+1,1),"")</f>
      </c>
      <c r="H42" s="17">
        <f>IF(AND($H$2="Y",J42&gt;0,OR(AND(G42=1,G52=10),AND(G42=2,G61=20),AND(G42=3,G70=30),AND(G42=4,G79=40),AND(G42=5,G88=50),AND(G42=6,G97=60),AND(G42=7,G106=70),AND(G42=8,G115=80),AND(G42=9,G124=90),AND(G42=10,G133=100))),VLOOKUP(J42-1,SortLookup!$A$13:$B$16,2,FALSE),"")</f>
      </c>
      <c r="I42" s="16">
        <f>IF(ISNA(VLOOKUP(E42,SortLookup!$A$1:$B$5,2,FALSE))," ",VLOOKUP(E42,SortLookup!$A$1:$B$5,2,FALSE))</f>
        <v>4</v>
      </c>
      <c r="J42" s="23" t="str">
        <f>IF(ISNA(VLOOKUP(F42,SortLookup!$A$7:$B$11,2,FALSE))," ",VLOOKUP(F42,SortLookup!$A$7:$B$11,2,FALSE))</f>
        <v> </v>
      </c>
      <c r="K42" s="29">
        <f>L42+M42+N42</f>
        <v>234.93</v>
      </c>
      <c r="L42" s="30">
        <f>AB42+AO42+BA42+BM42+BY42+CJ42+CU42+DF42</f>
        <v>207.43</v>
      </c>
      <c r="M42" s="8">
        <f>AD42+AQ42+BC42+BO42+CA42+CL42+CW42+DH42</f>
        <v>8</v>
      </c>
      <c r="N42" s="31">
        <f>O42/2</f>
        <v>19.5</v>
      </c>
      <c r="O42" s="32">
        <f>W42+AJ42+AV42+BH42+BT42+CE42+CP42+DA42</f>
        <v>39</v>
      </c>
      <c r="P42" s="24">
        <v>3.73</v>
      </c>
      <c r="Q42" s="1"/>
      <c r="R42" s="1"/>
      <c r="S42" s="1"/>
      <c r="T42" s="1"/>
      <c r="U42" s="1"/>
      <c r="V42" s="1"/>
      <c r="W42" s="2">
        <v>1</v>
      </c>
      <c r="X42" s="2">
        <v>1</v>
      </c>
      <c r="Y42" s="2"/>
      <c r="Z42" s="2"/>
      <c r="AA42" s="25"/>
      <c r="AB42" s="7">
        <f>P42+Q42+R42+S42+T42+U42+V42</f>
        <v>3.73</v>
      </c>
      <c r="AC42" s="19">
        <f>W42/2</f>
        <v>0.5</v>
      </c>
      <c r="AD42" s="6">
        <f>(X42*3)+(Y42*5)+(Z42*5)+(AA42*20)</f>
        <v>3</v>
      </c>
      <c r="AE42" s="20">
        <f>AB42+AC42+AD42</f>
        <v>7.23</v>
      </c>
      <c r="AF42" s="24">
        <v>25.33</v>
      </c>
      <c r="AG42" s="1"/>
      <c r="AH42" s="1"/>
      <c r="AI42" s="1"/>
      <c r="AJ42" s="2">
        <v>1</v>
      </c>
      <c r="AK42" s="2"/>
      <c r="AL42" s="2"/>
      <c r="AM42" s="2"/>
      <c r="AN42" s="2"/>
      <c r="AO42" s="7">
        <f>AF42+AG42+AH42+AI42</f>
        <v>25.33</v>
      </c>
      <c r="AP42" s="19">
        <f>AJ42/2</f>
        <v>0.5</v>
      </c>
      <c r="AQ42" s="6">
        <f>(AK42*3)+(AL42*5)+(AM42*5)+(AN42*20)</f>
        <v>0</v>
      </c>
      <c r="AR42" s="20">
        <f>AO42+AP42+AQ42</f>
        <v>25.83</v>
      </c>
      <c r="AS42" s="24">
        <v>90.95</v>
      </c>
      <c r="AT42" s="1"/>
      <c r="AU42" s="1"/>
      <c r="AV42" s="2">
        <v>10</v>
      </c>
      <c r="AW42" s="2"/>
      <c r="AX42" s="2"/>
      <c r="AY42" s="2">
        <v>1</v>
      </c>
      <c r="AZ42" s="2"/>
      <c r="BA42" s="7">
        <f>AS42+AT42+AU42</f>
        <v>90.95</v>
      </c>
      <c r="BB42" s="19">
        <f>AV42/2</f>
        <v>5</v>
      </c>
      <c r="BC42" s="6">
        <f>(AW42*3)+(AX42*5)+(AY42*5)+(AZ42*20)</f>
        <v>5</v>
      </c>
      <c r="BD42" s="20">
        <f>BA42+BB42+BC42</f>
        <v>100.95</v>
      </c>
      <c r="BE42" s="24">
        <v>87.42</v>
      </c>
      <c r="BF42" s="1"/>
      <c r="BG42" s="1"/>
      <c r="BH42" s="2">
        <v>27</v>
      </c>
      <c r="BI42" s="2"/>
      <c r="BJ42" s="2"/>
      <c r="BK42" s="2"/>
      <c r="BL42" s="2"/>
      <c r="BM42" s="7">
        <f>BE42+BF42+BG42</f>
        <v>87.42</v>
      </c>
      <c r="BN42" s="19">
        <f>BH42/2</f>
        <v>13.5</v>
      </c>
      <c r="BO42" s="6">
        <f>(BI42*3)+(BJ42*5)+(BK42*5)+(BL42*20)</f>
        <v>0</v>
      </c>
      <c r="BP42" s="20">
        <f>BM42+BN42+BO42</f>
        <v>100.92</v>
      </c>
      <c r="BQ42" s="24"/>
      <c r="BR42" s="1"/>
      <c r="BS42" s="1"/>
      <c r="BT42" s="2"/>
      <c r="BU42" s="2"/>
      <c r="BV42" s="2"/>
      <c r="BW42" s="2"/>
      <c r="BX42" s="2"/>
      <c r="BY42" s="7">
        <f>BQ42+BR42+BS42</f>
        <v>0</v>
      </c>
      <c r="BZ42" s="19">
        <f>BT42/2</f>
        <v>0</v>
      </c>
      <c r="CA42" s="6">
        <f>(BU42*3)+(BV42*5)+(BW42*5)+(BX42*20)</f>
        <v>0</v>
      </c>
      <c r="CB42" s="20">
        <f>BY42+BZ42+CA42</f>
        <v>0</v>
      </c>
      <c r="CC42" s="24"/>
      <c r="CD42" s="1"/>
      <c r="CE42" s="2"/>
      <c r="CF42" s="2"/>
      <c r="CG42" s="2"/>
      <c r="CH42" s="2"/>
      <c r="CI42" s="2"/>
      <c r="CJ42" s="7">
        <f>CC42+CD42</f>
        <v>0</v>
      </c>
      <c r="CK42" s="19">
        <f>CE42/2</f>
        <v>0</v>
      </c>
      <c r="CL42" s="6">
        <f>(CF42*3)+(CG42*5)+(CH42*5)+(CI42*20)</f>
        <v>0</v>
      </c>
      <c r="CM42" s="20">
        <f>CJ42+CK42+CL42</f>
        <v>0</v>
      </c>
      <c r="CN42" s="24"/>
      <c r="CO42" s="1"/>
      <c r="CP42" s="2"/>
      <c r="CQ42" s="2"/>
      <c r="CR42" s="2"/>
      <c r="CS42" s="2"/>
      <c r="CT42" s="2"/>
      <c r="CU42" s="7">
        <f>CN42+CO42</f>
        <v>0</v>
      </c>
      <c r="CV42" s="19">
        <f>CP42/2</f>
        <v>0</v>
      </c>
      <c r="CW42" s="6">
        <f>(CQ42*3)+(CR42*5)+(CS42*5)+(CT42*20)</f>
        <v>0</v>
      </c>
      <c r="CX42" s="20">
        <f>CU42+CV42+CW42</f>
        <v>0</v>
      </c>
      <c r="CY42" s="24"/>
      <c r="CZ42" s="1"/>
      <c r="DA42" s="2"/>
      <c r="DB42" s="2"/>
      <c r="DC42" s="2"/>
      <c r="DD42" s="2"/>
      <c r="DE42" s="2"/>
      <c r="DF42" s="7">
        <f>CY42+CZ42</f>
        <v>0</v>
      </c>
      <c r="DG42" s="19">
        <f>DA42/2</f>
        <v>0</v>
      </c>
      <c r="DH42" s="6">
        <f>(DB42*3)+(DC42*5)+(DD42*5)+(DE42*20)</f>
        <v>0</v>
      </c>
      <c r="DI42" s="20">
        <f>DF42+DG42+DH42</f>
        <v>0</v>
      </c>
    </row>
    <row r="43" spans="1:113" s="139" customFormat="1" ht="12.75">
      <c r="A43" s="118"/>
      <c r="B43" s="119"/>
      <c r="C43" s="119"/>
      <c r="D43" s="120"/>
      <c r="E43" s="120"/>
      <c r="F43" s="121"/>
      <c r="G43" s="122"/>
      <c r="H43" s="123"/>
      <c r="I43" s="124"/>
      <c r="J43" s="125"/>
      <c r="K43" s="126"/>
      <c r="L43" s="127"/>
      <c r="M43" s="128"/>
      <c r="N43" s="129"/>
      <c r="O43" s="130"/>
      <c r="P43" s="131"/>
      <c r="Q43" s="132"/>
      <c r="R43" s="132"/>
      <c r="S43" s="132"/>
      <c r="T43" s="132"/>
      <c r="U43" s="132"/>
      <c r="V43" s="132"/>
      <c r="W43" s="133"/>
      <c r="X43" s="133"/>
      <c r="Y43" s="133"/>
      <c r="Z43" s="133"/>
      <c r="AA43" s="134"/>
      <c r="AB43" s="135"/>
      <c r="AC43" s="136"/>
      <c r="AD43" s="137"/>
      <c r="AE43" s="138"/>
      <c r="AF43" s="131"/>
      <c r="AG43" s="132"/>
      <c r="AH43" s="132"/>
      <c r="AI43" s="132"/>
      <c r="AJ43" s="133"/>
      <c r="AK43" s="133"/>
      <c r="AL43" s="133"/>
      <c r="AM43" s="133"/>
      <c r="AN43" s="133"/>
      <c r="AO43" s="135"/>
      <c r="AP43" s="136"/>
      <c r="AQ43" s="137"/>
      <c r="AR43" s="138"/>
      <c r="AS43" s="131"/>
      <c r="AT43" s="132"/>
      <c r="AU43" s="132"/>
      <c r="AV43" s="133"/>
      <c r="AW43" s="133"/>
      <c r="AX43" s="133"/>
      <c r="AY43" s="133"/>
      <c r="AZ43" s="133"/>
      <c r="BA43" s="135"/>
      <c r="BB43" s="136"/>
      <c r="BC43" s="137"/>
      <c r="BD43" s="138"/>
      <c r="BE43" s="131"/>
      <c r="BF43" s="132"/>
      <c r="BG43" s="132"/>
      <c r="BH43" s="133"/>
      <c r="BI43" s="133"/>
      <c r="BJ43" s="133"/>
      <c r="BK43" s="133"/>
      <c r="BL43" s="133"/>
      <c r="BM43" s="135"/>
      <c r="BN43" s="136"/>
      <c r="BO43" s="137"/>
      <c r="BP43" s="138"/>
      <c r="BQ43" s="131"/>
      <c r="BR43" s="132"/>
      <c r="BS43" s="132"/>
      <c r="BT43" s="133"/>
      <c r="BU43" s="133"/>
      <c r="BV43" s="133"/>
      <c r="BW43" s="133"/>
      <c r="BX43" s="133"/>
      <c r="BY43" s="135"/>
      <c r="BZ43" s="136"/>
      <c r="CA43" s="137"/>
      <c r="CB43" s="138"/>
      <c r="CC43" s="131"/>
      <c r="CD43" s="132"/>
      <c r="CE43" s="133"/>
      <c r="CF43" s="133"/>
      <c r="CG43" s="133"/>
      <c r="CH43" s="133"/>
      <c r="CI43" s="133"/>
      <c r="CJ43" s="135"/>
      <c r="CK43" s="136"/>
      <c r="CL43" s="137"/>
      <c r="CM43" s="138"/>
      <c r="CN43" s="131"/>
      <c r="CO43" s="132"/>
      <c r="CP43" s="133"/>
      <c r="CQ43" s="133"/>
      <c r="CR43" s="133"/>
      <c r="CS43" s="133"/>
      <c r="CT43" s="133"/>
      <c r="CU43" s="135"/>
      <c r="CV43" s="136"/>
      <c r="CW43" s="137"/>
      <c r="CX43" s="138"/>
      <c r="CY43" s="131"/>
      <c r="CZ43" s="132"/>
      <c r="DA43" s="133"/>
      <c r="DB43" s="133"/>
      <c r="DC43" s="133"/>
      <c r="DD43" s="133"/>
      <c r="DE43" s="133"/>
      <c r="DF43" s="135"/>
      <c r="DG43" s="136"/>
      <c r="DH43" s="137"/>
      <c r="DI43" s="138"/>
    </row>
    <row r="44" spans="1:113" ht="12.75" hidden="1">
      <c r="A44" s="26">
        <v>30</v>
      </c>
      <c r="B44" s="9"/>
      <c r="C44" s="9"/>
      <c r="D44" s="10"/>
      <c r="E44" s="10"/>
      <c r="F44" s="21"/>
      <c r="G44" s="22">
        <f>IF(AND(OR($G$2="Y",$H$2="Y"),I44&lt;5,J44&lt;5),IF(AND(I44=I42,J44=J42),G42+1,1),"")</f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29">
        <f aca="true" t="shared" si="0" ref="K44:K64">L44+M44+N44</f>
        <v>0</v>
      </c>
      <c r="L44" s="30">
        <f aca="true" t="shared" si="1" ref="L44:L64">AB44+AO44+BA44+BM44+BY44+CJ44+CU44+DF44</f>
        <v>0</v>
      </c>
      <c r="M44" s="8">
        <f aca="true" t="shared" si="2" ref="M44:M64">AD44+AQ44+BC44+BO44+CA44+CL44+CW44+DH44</f>
        <v>0</v>
      </c>
      <c r="N44" s="31">
        <f aca="true" t="shared" si="3" ref="N44:N64">O44/2</f>
        <v>0</v>
      </c>
      <c r="O44" s="32">
        <f aca="true" t="shared" si="4" ref="O44:O64">W44+AJ44+AV44+BH44+BT44+CE44+CP44+DA44</f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aca="true" t="shared" si="5" ref="AB44:AB64">P44+Q44+R44+S44+T44+U44+V44</f>
        <v>0</v>
      </c>
      <c r="AC44" s="19">
        <f aca="true" t="shared" si="6" ref="AC44:AC64">W44/2</f>
        <v>0</v>
      </c>
      <c r="AD44" s="6">
        <f aca="true" t="shared" si="7" ref="AD44:AD64">(X44*3)+(Y44*5)+(Z44*5)+(AA44*20)</f>
        <v>0</v>
      </c>
      <c r="AE44" s="20">
        <f aca="true" t="shared" si="8" ref="AE44:AE64">AB44+AC44+AD44</f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aca="true" t="shared" si="9" ref="AO44:AO64">AF44+AG44+AH44+AI44</f>
        <v>0</v>
      </c>
      <c r="AP44" s="19">
        <f aca="true" t="shared" si="10" ref="AP44:AP64">AJ44/2</f>
        <v>0</v>
      </c>
      <c r="AQ44" s="6">
        <f aca="true" t="shared" si="11" ref="AQ44:AQ64">(AK44*3)+(AL44*5)+(AM44*5)+(AN44*20)</f>
        <v>0</v>
      </c>
      <c r="AR44" s="20">
        <f aca="true" t="shared" si="12" ref="AR44:AR64">AO44+AP44+AQ44</f>
        <v>0</v>
      </c>
      <c r="AS44" s="24"/>
      <c r="AT44" s="1"/>
      <c r="AU44" s="1"/>
      <c r="AV44" s="2"/>
      <c r="AW44" s="2"/>
      <c r="AX44" s="2"/>
      <c r="AY44" s="2"/>
      <c r="AZ44" s="2"/>
      <c r="BA44" s="7">
        <f aca="true" t="shared" si="13" ref="BA44:BA64">AS44+AT44+AU44</f>
        <v>0</v>
      </c>
      <c r="BB44" s="19">
        <f aca="true" t="shared" si="14" ref="BB44:BB64">AV44/2</f>
        <v>0</v>
      </c>
      <c r="BC44" s="6">
        <f aca="true" t="shared" si="15" ref="BC44:BC64">(AW44*3)+(AX44*5)+(AY44*5)+(AZ44*20)</f>
        <v>0</v>
      </c>
      <c r="BD44" s="20">
        <f aca="true" t="shared" si="16" ref="BD44:BD64">BA44+BB44+BC44</f>
        <v>0</v>
      </c>
      <c r="BE44" s="24"/>
      <c r="BF44" s="1"/>
      <c r="BG44" s="1"/>
      <c r="BH44" s="2"/>
      <c r="BI44" s="2"/>
      <c r="BJ44" s="2"/>
      <c r="BK44" s="2"/>
      <c r="BL44" s="2"/>
      <c r="BM44" s="7">
        <f aca="true" t="shared" si="17" ref="BM44:BM64">BE44+BF44+BG44</f>
        <v>0</v>
      </c>
      <c r="BN44" s="19">
        <f aca="true" t="shared" si="18" ref="BN44:BN64">BH44/2</f>
        <v>0</v>
      </c>
      <c r="BO44" s="6">
        <f aca="true" t="shared" si="19" ref="BO44:BO64">(BI44*3)+(BJ44*5)+(BK44*5)+(BL44*20)</f>
        <v>0</v>
      </c>
      <c r="BP44" s="20">
        <f aca="true" t="shared" si="20" ref="BP44:BP64">BM44+BN44+BO44</f>
        <v>0</v>
      </c>
      <c r="BQ44" s="24"/>
      <c r="BR44" s="1"/>
      <c r="BS44" s="1"/>
      <c r="BT44" s="2"/>
      <c r="BU44" s="2"/>
      <c r="BV44" s="2"/>
      <c r="BW44" s="2"/>
      <c r="BX44" s="2"/>
      <c r="BY44" s="7">
        <f aca="true" t="shared" si="21" ref="BY44:BY64">BQ44+BR44+BS44</f>
        <v>0</v>
      </c>
      <c r="BZ44" s="19">
        <f aca="true" t="shared" si="22" ref="BZ44:BZ64">BT44/2</f>
        <v>0</v>
      </c>
      <c r="CA44" s="6">
        <f aca="true" t="shared" si="23" ref="CA44:CA64">(BU44*3)+(BV44*5)+(BW44*5)+(BX44*20)</f>
        <v>0</v>
      </c>
      <c r="CB44" s="20">
        <f aca="true" t="shared" si="24" ref="CB44:CB64">BY44+BZ44+CA44</f>
        <v>0</v>
      </c>
      <c r="CC44" s="24"/>
      <c r="CD44" s="1"/>
      <c r="CE44" s="2"/>
      <c r="CF44" s="2"/>
      <c r="CG44" s="2"/>
      <c r="CH44" s="2"/>
      <c r="CI44" s="2"/>
      <c r="CJ44" s="7">
        <f aca="true" t="shared" si="25" ref="CJ44:CJ64">CC44+CD44</f>
        <v>0</v>
      </c>
      <c r="CK44" s="19">
        <f aca="true" t="shared" si="26" ref="CK44:CK64">CE44/2</f>
        <v>0</v>
      </c>
      <c r="CL44" s="6">
        <f aca="true" t="shared" si="27" ref="CL44:CL64">(CF44*3)+(CG44*5)+(CH44*5)+(CI44*20)</f>
        <v>0</v>
      </c>
      <c r="CM44" s="20">
        <f aca="true" t="shared" si="28" ref="CM44:CM64">CJ44+CK44+CL44</f>
        <v>0</v>
      </c>
      <c r="CN44" s="24"/>
      <c r="CO44" s="1"/>
      <c r="CP44" s="2"/>
      <c r="CQ44" s="2"/>
      <c r="CR44" s="2"/>
      <c r="CS44" s="2"/>
      <c r="CT44" s="2"/>
      <c r="CU44" s="7">
        <f aca="true" t="shared" si="29" ref="CU44:CU64">CN44+CO44</f>
        <v>0</v>
      </c>
      <c r="CV44" s="19">
        <f aca="true" t="shared" si="30" ref="CV44:CV64">CP44/2</f>
        <v>0</v>
      </c>
      <c r="CW44" s="6">
        <f aca="true" t="shared" si="31" ref="CW44:CW64">(CQ44*3)+(CR44*5)+(CS44*5)+(CT44*20)</f>
        <v>0</v>
      </c>
      <c r="CX44" s="20">
        <f aca="true" t="shared" si="32" ref="CX44:CX64">CU44+CV44+CW44</f>
        <v>0</v>
      </c>
      <c r="CY44" s="24"/>
      <c r="CZ44" s="1"/>
      <c r="DA44" s="2"/>
      <c r="DB44" s="2"/>
      <c r="DC44" s="2"/>
      <c r="DD44" s="2"/>
      <c r="DE44" s="2"/>
      <c r="DF44" s="7">
        <f aca="true" t="shared" si="33" ref="DF44:DF64">CY44+CZ44</f>
        <v>0</v>
      </c>
      <c r="DG44" s="19">
        <f aca="true" t="shared" si="34" ref="DG44:DG64">DA44/2</f>
        <v>0</v>
      </c>
      <c r="DH44" s="6">
        <f aca="true" t="shared" si="35" ref="DH44:DH64">(DB44*3)+(DC44*5)+(DD44*5)+(DE44*20)</f>
        <v>0</v>
      </c>
      <c r="DI44" s="20">
        <f aca="true" t="shared" si="36" ref="DI44:DI64">DF44+DG44+DH44</f>
        <v>0</v>
      </c>
    </row>
    <row r="45" spans="1:113" ht="12.75" hidden="1">
      <c r="A45" s="26">
        <v>31</v>
      </c>
      <c r="B45" s="9"/>
      <c r="C45" s="9"/>
      <c r="D45" s="10"/>
      <c r="E45" s="10"/>
      <c r="F45" s="21"/>
      <c r="G45" s="22">
        <f aca="true" t="shared" si="37" ref="G45:G64">IF(AND(OR($G$2="Y",$H$2="Y"),I45&lt;5,J45&lt;5),IF(AND(I45=I44,J45=J44),G44+1,1),"")</f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29">
        <f t="shared" si="0"/>
        <v>0</v>
      </c>
      <c r="L45" s="30">
        <f t="shared" si="1"/>
        <v>0</v>
      </c>
      <c r="M45" s="8">
        <f t="shared" si="2"/>
        <v>0</v>
      </c>
      <c r="N45" s="31">
        <f t="shared" si="3"/>
        <v>0</v>
      </c>
      <c r="O45" s="32">
        <f t="shared" si="4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5"/>
        <v>0</v>
      </c>
      <c r="AC45" s="19">
        <f t="shared" si="6"/>
        <v>0</v>
      </c>
      <c r="AD45" s="6">
        <f t="shared" si="7"/>
        <v>0</v>
      </c>
      <c r="AE45" s="20">
        <f t="shared" si="8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9"/>
        <v>0</v>
      </c>
      <c r="AP45" s="19">
        <f t="shared" si="10"/>
        <v>0</v>
      </c>
      <c r="AQ45" s="6">
        <f t="shared" si="11"/>
        <v>0</v>
      </c>
      <c r="AR45" s="20">
        <f t="shared" si="12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13"/>
        <v>0</v>
      </c>
      <c r="BB45" s="19">
        <f t="shared" si="14"/>
        <v>0</v>
      </c>
      <c r="BC45" s="6">
        <f t="shared" si="15"/>
        <v>0</v>
      </c>
      <c r="BD45" s="20">
        <f t="shared" si="16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17"/>
        <v>0</v>
      </c>
      <c r="BN45" s="19">
        <f t="shared" si="18"/>
        <v>0</v>
      </c>
      <c r="BO45" s="6">
        <f t="shared" si="19"/>
        <v>0</v>
      </c>
      <c r="BP45" s="20">
        <f t="shared" si="20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21"/>
        <v>0</v>
      </c>
      <c r="BZ45" s="19">
        <f t="shared" si="22"/>
        <v>0</v>
      </c>
      <c r="CA45" s="6">
        <f t="shared" si="23"/>
        <v>0</v>
      </c>
      <c r="CB45" s="20">
        <f t="shared" si="24"/>
        <v>0</v>
      </c>
      <c r="CC45" s="24"/>
      <c r="CD45" s="1"/>
      <c r="CE45" s="2"/>
      <c r="CF45" s="2"/>
      <c r="CG45" s="2"/>
      <c r="CH45" s="2"/>
      <c r="CI45" s="2"/>
      <c r="CJ45" s="7">
        <f t="shared" si="25"/>
        <v>0</v>
      </c>
      <c r="CK45" s="19">
        <f t="shared" si="26"/>
        <v>0</v>
      </c>
      <c r="CL45" s="6">
        <f t="shared" si="27"/>
        <v>0</v>
      </c>
      <c r="CM45" s="20">
        <f t="shared" si="28"/>
        <v>0</v>
      </c>
      <c r="CN45" s="24"/>
      <c r="CO45" s="1"/>
      <c r="CP45" s="2"/>
      <c r="CQ45" s="2"/>
      <c r="CR45" s="2"/>
      <c r="CS45" s="2"/>
      <c r="CT45" s="2"/>
      <c r="CU45" s="7">
        <f t="shared" si="29"/>
        <v>0</v>
      </c>
      <c r="CV45" s="19">
        <f t="shared" si="30"/>
        <v>0</v>
      </c>
      <c r="CW45" s="6">
        <f t="shared" si="31"/>
        <v>0</v>
      </c>
      <c r="CX45" s="20">
        <f t="shared" si="32"/>
        <v>0</v>
      </c>
      <c r="CY45" s="24"/>
      <c r="CZ45" s="1"/>
      <c r="DA45" s="2"/>
      <c r="DB45" s="2"/>
      <c r="DC45" s="2"/>
      <c r="DD45" s="2"/>
      <c r="DE45" s="2"/>
      <c r="DF45" s="7">
        <f t="shared" si="33"/>
        <v>0</v>
      </c>
      <c r="DG45" s="19">
        <f t="shared" si="34"/>
        <v>0</v>
      </c>
      <c r="DH45" s="6">
        <f t="shared" si="35"/>
        <v>0</v>
      </c>
      <c r="DI45" s="20">
        <f t="shared" si="36"/>
        <v>0</v>
      </c>
    </row>
    <row r="46" spans="1:113" ht="12.75" hidden="1">
      <c r="A46" s="26">
        <v>32</v>
      </c>
      <c r="B46" s="9"/>
      <c r="C46" s="9"/>
      <c r="D46" s="10"/>
      <c r="E46" s="10"/>
      <c r="F46" s="21"/>
      <c r="G46" s="22">
        <f t="shared" si="37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29">
        <f t="shared" si="0"/>
        <v>0</v>
      </c>
      <c r="L46" s="30">
        <f t="shared" si="1"/>
        <v>0</v>
      </c>
      <c r="M46" s="8">
        <f t="shared" si="2"/>
        <v>0</v>
      </c>
      <c r="N46" s="31">
        <f t="shared" si="3"/>
        <v>0</v>
      </c>
      <c r="O46" s="32">
        <f t="shared" si="4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5"/>
        <v>0</v>
      </c>
      <c r="AC46" s="19">
        <f t="shared" si="6"/>
        <v>0</v>
      </c>
      <c r="AD46" s="6">
        <f t="shared" si="7"/>
        <v>0</v>
      </c>
      <c r="AE46" s="20">
        <f t="shared" si="8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9"/>
        <v>0</v>
      </c>
      <c r="AP46" s="19">
        <f t="shared" si="10"/>
        <v>0</v>
      </c>
      <c r="AQ46" s="6">
        <f t="shared" si="11"/>
        <v>0</v>
      </c>
      <c r="AR46" s="20">
        <f t="shared" si="12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13"/>
        <v>0</v>
      </c>
      <c r="BB46" s="19">
        <f t="shared" si="14"/>
        <v>0</v>
      </c>
      <c r="BC46" s="6">
        <f t="shared" si="15"/>
        <v>0</v>
      </c>
      <c r="BD46" s="20">
        <f t="shared" si="16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17"/>
        <v>0</v>
      </c>
      <c r="BN46" s="19">
        <f t="shared" si="18"/>
        <v>0</v>
      </c>
      <c r="BO46" s="6">
        <f t="shared" si="19"/>
        <v>0</v>
      </c>
      <c r="BP46" s="20">
        <f t="shared" si="20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21"/>
        <v>0</v>
      </c>
      <c r="BZ46" s="19">
        <f t="shared" si="22"/>
        <v>0</v>
      </c>
      <c r="CA46" s="6">
        <f t="shared" si="23"/>
        <v>0</v>
      </c>
      <c r="CB46" s="20">
        <f t="shared" si="24"/>
        <v>0</v>
      </c>
      <c r="CC46" s="24"/>
      <c r="CD46" s="1"/>
      <c r="CE46" s="2"/>
      <c r="CF46" s="2"/>
      <c r="CG46" s="2"/>
      <c r="CH46" s="2"/>
      <c r="CI46" s="2"/>
      <c r="CJ46" s="7">
        <f t="shared" si="25"/>
        <v>0</v>
      </c>
      <c r="CK46" s="19">
        <f t="shared" si="26"/>
        <v>0</v>
      </c>
      <c r="CL46" s="6">
        <f t="shared" si="27"/>
        <v>0</v>
      </c>
      <c r="CM46" s="20">
        <f t="shared" si="28"/>
        <v>0</v>
      </c>
      <c r="CN46" s="24"/>
      <c r="CO46" s="1"/>
      <c r="CP46" s="2"/>
      <c r="CQ46" s="2"/>
      <c r="CR46" s="2"/>
      <c r="CS46" s="2"/>
      <c r="CT46" s="2"/>
      <c r="CU46" s="7">
        <f t="shared" si="29"/>
        <v>0</v>
      </c>
      <c r="CV46" s="19">
        <f t="shared" si="30"/>
        <v>0</v>
      </c>
      <c r="CW46" s="6">
        <f t="shared" si="31"/>
        <v>0</v>
      </c>
      <c r="CX46" s="20">
        <f t="shared" si="32"/>
        <v>0</v>
      </c>
      <c r="CY46" s="24"/>
      <c r="CZ46" s="1"/>
      <c r="DA46" s="2"/>
      <c r="DB46" s="2"/>
      <c r="DC46" s="2"/>
      <c r="DD46" s="2"/>
      <c r="DE46" s="2"/>
      <c r="DF46" s="7">
        <f t="shared" si="33"/>
        <v>0</v>
      </c>
      <c r="DG46" s="19">
        <f t="shared" si="34"/>
        <v>0</v>
      </c>
      <c r="DH46" s="6">
        <f t="shared" si="35"/>
        <v>0</v>
      </c>
      <c r="DI46" s="20">
        <f t="shared" si="36"/>
        <v>0</v>
      </c>
    </row>
    <row r="47" spans="1:113" ht="12.75" hidden="1">
      <c r="A47" s="26">
        <v>33</v>
      </c>
      <c r="B47" s="9"/>
      <c r="C47" s="9"/>
      <c r="D47" s="10"/>
      <c r="E47" s="10"/>
      <c r="F47" s="21"/>
      <c r="G47" s="22">
        <f t="shared" si="37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29">
        <f t="shared" si="0"/>
        <v>0</v>
      </c>
      <c r="L47" s="30">
        <f t="shared" si="1"/>
        <v>0</v>
      </c>
      <c r="M47" s="8">
        <f t="shared" si="2"/>
        <v>0</v>
      </c>
      <c r="N47" s="31">
        <f t="shared" si="3"/>
        <v>0</v>
      </c>
      <c r="O47" s="32">
        <f t="shared" si="4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5"/>
        <v>0</v>
      </c>
      <c r="AC47" s="19">
        <f t="shared" si="6"/>
        <v>0</v>
      </c>
      <c r="AD47" s="6">
        <f t="shared" si="7"/>
        <v>0</v>
      </c>
      <c r="AE47" s="20">
        <f t="shared" si="8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9"/>
        <v>0</v>
      </c>
      <c r="AP47" s="19">
        <f t="shared" si="10"/>
        <v>0</v>
      </c>
      <c r="AQ47" s="6">
        <f t="shared" si="11"/>
        <v>0</v>
      </c>
      <c r="AR47" s="20">
        <f t="shared" si="12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13"/>
        <v>0</v>
      </c>
      <c r="BB47" s="19">
        <f t="shared" si="14"/>
        <v>0</v>
      </c>
      <c r="BC47" s="6">
        <f t="shared" si="15"/>
        <v>0</v>
      </c>
      <c r="BD47" s="20">
        <f t="shared" si="16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17"/>
        <v>0</v>
      </c>
      <c r="BN47" s="19">
        <f t="shared" si="18"/>
        <v>0</v>
      </c>
      <c r="BO47" s="6">
        <f t="shared" si="19"/>
        <v>0</v>
      </c>
      <c r="BP47" s="20">
        <f t="shared" si="20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21"/>
        <v>0</v>
      </c>
      <c r="BZ47" s="19">
        <f t="shared" si="22"/>
        <v>0</v>
      </c>
      <c r="CA47" s="6">
        <f t="shared" si="23"/>
        <v>0</v>
      </c>
      <c r="CB47" s="20">
        <f t="shared" si="24"/>
        <v>0</v>
      </c>
      <c r="CC47" s="24"/>
      <c r="CD47" s="1"/>
      <c r="CE47" s="2"/>
      <c r="CF47" s="2"/>
      <c r="CG47" s="2"/>
      <c r="CH47" s="2"/>
      <c r="CI47" s="2"/>
      <c r="CJ47" s="7">
        <f t="shared" si="25"/>
        <v>0</v>
      </c>
      <c r="CK47" s="19">
        <f t="shared" si="26"/>
        <v>0</v>
      </c>
      <c r="CL47" s="6">
        <f t="shared" si="27"/>
        <v>0</v>
      </c>
      <c r="CM47" s="20">
        <f t="shared" si="28"/>
        <v>0</v>
      </c>
      <c r="CN47" s="24"/>
      <c r="CO47" s="1"/>
      <c r="CP47" s="2"/>
      <c r="CQ47" s="2"/>
      <c r="CR47" s="2"/>
      <c r="CS47" s="2"/>
      <c r="CT47" s="2"/>
      <c r="CU47" s="7">
        <f t="shared" si="29"/>
        <v>0</v>
      </c>
      <c r="CV47" s="19">
        <f t="shared" si="30"/>
        <v>0</v>
      </c>
      <c r="CW47" s="6">
        <f t="shared" si="31"/>
        <v>0</v>
      </c>
      <c r="CX47" s="20">
        <f t="shared" si="32"/>
        <v>0</v>
      </c>
      <c r="CY47" s="24"/>
      <c r="CZ47" s="1"/>
      <c r="DA47" s="2"/>
      <c r="DB47" s="2"/>
      <c r="DC47" s="2"/>
      <c r="DD47" s="2"/>
      <c r="DE47" s="2"/>
      <c r="DF47" s="7">
        <f t="shared" si="33"/>
        <v>0</v>
      </c>
      <c r="DG47" s="19">
        <f t="shared" si="34"/>
        <v>0</v>
      </c>
      <c r="DH47" s="6">
        <f t="shared" si="35"/>
        <v>0</v>
      </c>
      <c r="DI47" s="20">
        <f t="shared" si="36"/>
        <v>0</v>
      </c>
    </row>
    <row r="48" spans="1:113" ht="12.75" hidden="1">
      <c r="A48" s="26">
        <v>34</v>
      </c>
      <c r="B48" s="9"/>
      <c r="C48" s="9"/>
      <c r="D48" s="10"/>
      <c r="E48" s="10"/>
      <c r="F48" s="21"/>
      <c r="G48" s="22">
        <f t="shared" si="37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29">
        <f t="shared" si="0"/>
        <v>0</v>
      </c>
      <c r="L48" s="30">
        <f t="shared" si="1"/>
        <v>0</v>
      </c>
      <c r="M48" s="8">
        <f t="shared" si="2"/>
        <v>0</v>
      </c>
      <c r="N48" s="31">
        <f t="shared" si="3"/>
        <v>0</v>
      </c>
      <c r="O48" s="32">
        <f t="shared" si="4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5"/>
        <v>0</v>
      </c>
      <c r="AC48" s="19">
        <f t="shared" si="6"/>
        <v>0</v>
      </c>
      <c r="AD48" s="6">
        <f t="shared" si="7"/>
        <v>0</v>
      </c>
      <c r="AE48" s="20">
        <f t="shared" si="8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9"/>
        <v>0</v>
      </c>
      <c r="AP48" s="19">
        <f t="shared" si="10"/>
        <v>0</v>
      </c>
      <c r="AQ48" s="6">
        <f t="shared" si="11"/>
        <v>0</v>
      </c>
      <c r="AR48" s="20">
        <f t="shared" si="12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13"/>
        <v>0</v>
      </c>
      <c r="BB48" s="19">
        <f t="shared" si="14"/>
        <v>0</v>
      </c>
      <c r="BC48" s="6">
        <f t="shared" si="15"/>
        <v>0</v>
      </c>
      <c r="BD48" s="20">
        <f t="shared" si="16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17"/>
        <v>0</v>
      </c>
      <c r="BN48" s="19">
        <f t="shared" si="18"/>
        <v>0</v>
      </c>
      <c r="BO48" s="6">
        <f t="shared" si="19"/>
        <v>0</v>
      </c>
      <c r="BP48" s="20">
        <f t="shared" si="20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21"/>
        <v>0</v>
      </c>
      <c r="BZ48" s="19">
        <f t="shared" si="22"/>
        <v>0</v>
      </c>
      <c r="CA48" s="6">
        <f t="shared" si="23"/>
        <v>0</v>
      </c>
      <c r="CB48" s="20">
        <f t="shared" si="24"/>
        <v>0</v>
      </c>
      <c r="CC48" s="24"/>
      <c r="CD48" s="1"/>
      <c r="CE48" s="2"/>
      <c r="CF48" s="2"/>
      <c r="CG48" s="2"/>
      <c r="CH48" s="2"/>
      <c r="CI48" s="2"/>
      <c r="CJ48" s="7">
        <f t="shared" si="25"/>
        <v>0</v>
      </c>
      <c r="CK48" s="19">
        <f t="shared" si="26"/>
        <v>0</v>
      </c>
      <c r="CL48" s="6">
        <f t="shared" si="27"/>
        <v>0</v>
      </c>
      <c r="CM48" s="20">
        <f t="shared" si="28"/>
        <v>0</v>
      </c>
      <c r="CN48" s="24"/>
      <c r="CO48" s="1"/>
      <c r="CP48" s="2"/>
      <c r="CQ48" s="2"/>
      <c r="CR48" s="2"/>
      <c r="CS48" s="2"/>
      <c r="CT48" s="2"/>
      <c r="CU48" s="7">
        <f t="shared" si="29"/>
        <v>0</v>
      </c>
      <c r="CV48" s="19">
        <f t="shared" si="30"/>
        <v>0</v>
      </c>
      <c r="CW48" s="6">
        <f t="shared" si="31"/>
        <v>0</v>
      </c>
      <c r="CX48" s="20">
        <f t="shared" si="32"/>
        <v>0</v>
      </c>
      <c r="CY48" s="24"/>
      <c r="CZ48" s="1"/>
      <c r="DA48" s="2"/>
      <c r="DB48" s="2"/>
      <c r="DC48" s="2"/>
      <c r="DD48" s="2"/>
      <c r="DE48" s="2"/>
      <c r="DF48" s="7">
        <f t="shared" si="33"/>
        <v>0</v>
      </c>
      <c r="DG48" s="19">
        <f t="shared" si="34"/>
        <v>0</v>
      </c>
      <c r="DH48" s="6">
        <f t="shared" si="35"/>
        <v>0</v>
      </c>
      <c r="DI48" s="20">
        <f t="shared" si="36"/>
        <v>0</v>
      </c>
    </row>
    <row r="49" spans="1:113" ht="12.75" hidden="1">
      <c r="A49" s="26">
        <v>35</v>
      </c>
      <c r="B49" s="9"/>
      <c r="C49" s="9"/>
      <c r="D49" s="10"/>
      <c r="E49" s="10"/>
      <c r="F49" s="21"/>
      <c r="G49" s="22">
        <f t="shared" si="37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29">
        <f t="shared" si="0"/>
        <v>0</v>
      </c>
      <c r="L49" s="30">
        <f t="shared" si="1"/>
        <v>0</v>
      </c>
      <c r="M49" s="8">
        <f t="shared" si="2"/>
        <v>0</v>
      </c>
      <c r="N49" s="31">
        <f t="shared" si="3"/>
        <v>0</v>
      </c>
      <c r="O49" s="32">
        <f t="shared" si="4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5"/>
        <v>0</v>
      </c>
      <c r="AC49" s="19">
        <f t="shared" si="6"/>
        <v>0</v>
      </c>
      <c r="AD49" s="6">
        <f t="shared" si="7"/>
        <v>0</v>
      </c>
      <c r="AE49" s="20">
        <f t="shared" si="8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9"/>
        <v>0</v>
      </c>
      <c r="AP49" s="19">
        <f t="shared" si="10"/>
        <v>0</v>
      </c>
      <c r="AQ49" s="6">
        <f t="shared" si="11"/>
        <v>0</v>
      </c>
      <c r="AR49" s="20">
        <f t="shared" si="12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13"/>
        <v>0</v>
      </c>
      <c r="BB49" s="19">
        <f t="shared" si="14"/>
        <v>0</v>
      </c>
      <c r="BC49" s="6">
        <f t="shared" si="15"/>
        <v>0</v>
      </c>
      <c r="BD49" s="20">
        <f t="shared" si="16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17"/>
        <v>0</v>
      </c>
      <c r="BN49" s="19">
        <f t="shared" si="18"/>
        <v>0</v>
      </c>
      <c r="BO49" s="6">
        <f t="shared" si="19"/>
        <v>0</v>
      </c>
      <c r="BP49" s="20">
        <f t="shared" si="20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21"/>
        <v>0</v>
      </c>
      <c r="BZ49" s="19">
        <f t="shared" si="22"/>
        <v>0</v>
      </c>
      <c r="CA49" s="6">
        <f t="shared" si="23"/>
        <v>0</v>
      </c>
      <c r="CB49" s="20">
        <f t="shared" si="24"/>
        <v>0</v>
      </c>
      <c r="CC49" s="24"/>
      <c r="CD49" s="1"/>
      <c r="CE49" s="2"/>
      <c r="CF49" s="2"/>
      <c r="CG49" s="2"/>
      <c r="CH49" s="2"/>
      <c r="CI49" s="2"/>
      <c r="CJ49" s="7">
        <f t="shared" si="25"/>
        <v>0</v>
      </c>
      <c r="CK49" s="19">
        <f t="shared" si="26"/>
        <v>0</v>
      </c>
      <c r="CL49" s="6">
        <f t="shared" si="27"/>
        <v>0</v>
      </c>
      <c r="CM49" s="20">
        <f t="shared" si="28"/>
        <v>0</v>
      </c>
      <c r="CN49" s="24"/>
      <c r="CO49" s="1"/>
      <c r="CP49" s="2"/>
      <c r="CQ49" s="2"/>
      <c r="CR49" s="2"/>
      <c r="CS49" s="2"/>
      <c r="CT49" s="2"/>
      <c r="CU49" s="7">
        <f t="shared" si="29"/>
        <v>0</v>
      </c>
      <c r="CV49" s="19">
        <f t="shared" si="30"/>
        <v>0</v>
      </c>
      <c r="CW49" s="6">
        <f t="shared" si="31"/>
        <v>0</v>
      </c>
      <c r="CX49" s="20">
        <f t="shared" si="32"/>
        <v>0</v>
      </c>
      <c r="CY49" s="24"/>
      <c r="CZ49" s="1"/>
      <c r="DA49" s="2"/>
      <c r="DB49" s="2"/>
      <c r="DC49" s="2"/>
      <c r="DD49" s="2"/>
      <c r="DE49" s="2"/>
      <c r="DF49" s="7">
        <f t="shared" si="33"/>
        <v>0</v>
      </c>
      <c r="DG49" s="19">
        <f t="shared" si="34"/>
        <v>0</v>
      </c>
      <c r="DH49" s="6">
        <f t="shared" si="35"/>
        <v>0</v>
      </c>
      <c r="DI49" s="20">
        <f t="shared" si="36"/>
        <v>0</v>
      </c>
    </row>
    <row r="50" spans="1:113" ht="12.75" hidden="1">
      <c r="A50" s="26">
        <v>36</v>
      </c>
      <c r="B50" s="9"/>
      <c r="C50" s="9"/>
      <c r="D50" s="10"/>
      <c r="E50" s="10"/>
      <c r="F50" s="21"/>
      <c r="G50" s="22">
        <f t="shared" si="37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29">
        <f t="shared" si="0"/>
        <v>0</v>
      </c>
      <c r="L50" s="30">
        <f t="shared" si="1"/>
        <v>0</v>
      </c>
      <c r="M50" s="8">
        <f t="shared" si="2"/>
        <v>0</v>
      </c>
      <c r="N50" s="31">
        <f t="shared" si="3"/>
        <v>0</v>
      </c>
      <c r="O50" s="32">
        <f t="shared" si="4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5"/>
        <v>0</v>
      </c>
      <c r="AC50" s="19">
        <f t="shared" si="6"/>
        <v>0</v>
      </c>
      <c r="AD50" s="6">
        <f t="shared" si="7"/>
        <v>0</v>
      </c>
      <c r="AE50" s="20">
        <f t="shared" si="8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9"/>
        <v>0</v>
      </c>
      <c r="AP50" s="19">
        <f t="shared" si="10"/>
        <v>0</v>
      </c>
      <c r="AQ50" s="6">
        <f t="shared" si="11"/>
        <v>0</v>
      </c>
      <c r="AR50" s="20">
        <f t="shared" si="12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13"/>
        <v>0</v>
      </c>
      <c r="BB50" s="19">
        <f t="shared" si="14"/>
        <v>0</v>
      </c>
      <c r="BC50" s="6">
        <f t="shared" si="15"/>
        <v>0</v>
      </c>
      <c r="BD50" s="20">
        <f t="shared" si="16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17"/>
        <v>0</v>
      </c>
      <c r="BN50" s="19">
        <f t="shared" si="18"/>
        <v>0</v>
      </c>
      <c r="BO50" s="6">
        <f t="shared" si="19"/>
        <v>0</v>
      </c>
      <c r="BP50" s="20">
        <f t="shared" si="20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21"/>
        <v>0</v>
      </c>
      <c r="BZ50" s="19">
        <f t="shared" si="22"/>
        <v>0</v>
      </c>
      <c r="CA50" s="6">
        <f t="shared" si="23"/>
        <v>0</v>
      </c>
      <c r="CB50" s="20">
        <f t="shared" si="24"/>
        <v>0</v>
      </c>
      <c r="CC50" s="24"/>
      <c r="CD50" s="1"/>
      <c r="CE50" s="2"/>
      <c r="CF50" s="2"/>
      <c r="CG50" s="2"/>
      <c r="CH50" s="2"/>
      <c r="CI50" s="2"/>
      <c r="CJ50" s="7">
        <f t="shared" si="25"/>
        <v>0</v>
      </c>
      <c r="CK50" s="19">
        <f t="shared" si="26"/>
        <v>0</v>
      </c>
      <c r="CL50" s="6">
        <f t="shared" si="27"/>
        <v>0</v>
      </c>
      <c r="CM50" s="20">
        <f t="shared" si="28"/>
        <v>0</v>
      </c>
      <c r="CN50" s="24"/>
      <c r="CO50" s="1"/>
      <c r="CP50" s="2"/>
      <c r="CQ50" s="2"/>
      <c r="CR50" s="2"/>
      <c r="CS50" s="2"/>
      <c r="CT50" s="2"/>
      <c r="CU50" s="7">
        <f t="shared" si="29"/>
        <v>0</v>
      </c>
      <c r="CV50" s="19">
        <f t="shared" si="30"/>
        <v>0</v>
      </c>
      <c r="CW50" s="6">
        <f t="shared" si="31"/>
        <v>0</v>
      </c>
      <c r="CX50" s="20">
        <f t="shared" si="32"/>
        <v>0</v>
      </c>
      <c r="CY50" s="24"/>
      <c r="CZ50" s="1"/>
      <c r="DA50" s="2"/>
      <c r="DB50" s="2"/>
      <c r="DC50" s="2"/>
      <c r="DD50" s="2"/>
      <c r="DE50" s="2"/>
      <c r="DF50" s="7">
        <f t="shared" si="33"/>
        <v>0</v>
      </c>
      <c r="DG50" s="19">
        <f t="shared" si="34"/>
        <v>0</v>
      </c>
      <c r="DH50" s="6">
        <f t="shared" si="35"/>
        <v>0</v>
      </c>
      <c r="DI50" s="20">
        <f t="shared" si="36"/>
        <v>0</v>
      </c>
    </row>
    <row r="51" spans="1:113" ht="12.75" hidden="1">
      <c r="A51" s="26">
        <v>37</v>
      </c>
      <c r="B51" s="9"/>
      <c r="C51" s="9"/>
      <c r="D51" s="10"/>
      <c r="E51" s="10"/>
      <c r="F51" s="21"/>
      <c r="G51" s="22">
        <f t="shared" si="37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29">
        <f t="shared" si="0"/>
        <v>0</v>
      </c>
      <c r="L51" s="30">
        <f t="shared" si="1"/>
        <v>0</v>
      </c>
      <c r="M51" s="8">
        <f t="shared" si="2"/>
        <v>0</v>
      </c>
      <c r="N51" s="31">
        <f t="shared" si="3"/>
        <v>0</v>
      </c>
      <c r="O51" s="32">
        <f t="shared" si="4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5"/>
        <v>0</v>
      </c>
      <c r="AC51" s="19">
        <f t="shared" si="6"/>
        <v>0</v>
      </c>
      <c r="AD51" s="6">
        <f t="shared" si="7"/>
        <v>0</v>
      </c>
      <c r="AE51" s="20">
        <f t="shared" si="8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9"/>
        <v>0</v>
      </c>
      <c r="AP51" s="19">
        <f t="shared" si="10"/>
        <v>0</v>
      </c>
      <c r="AQ51" s="6">
        <f t="shared" si="11"/>
        <v>0</v>
      </c>
      <c r="AR51" s="20">
        <f t="shared" si="12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13"/>
        <v>0</v>
      </c>
      <c r="BB51" s="19">
        <f t="shared" si="14"/>
        <v>0</v>
      </c>
      <c r="BC51" s="6">
        <f t="shared" si="15"/>
        <v>0</v>
      </c>
      <c r="BD51" s="20">
        <f t="shared" si="16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17"/>
        <v>0</v>
      </c>
      <c r="BN51" s="19">
        <f t="shared" si="18"/>
        <v>0</v>
      </c>
      <c r="BO51" s="6">
        <f t="shared" si="19"/>
        <v>0</v>
      </c>
      <c r="BP51" s="20">
        <f t="shared" si="20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21"/>
        <v>0</v>
      </c>
      <c r="BZ51" s="19">
        <f t="shared" si="22"/>
        <v>0</v>
      </c>
      <c r="CA51" s="6">
        <f t="shared" si="23"/>
        <v>0</v>
      </c>
      <c r="CB51" s="20">
        <f t="shared" si="24"/>
        <v>0</v>
      </c>
      <c r="CC51" s="24"/>
      <c r="CD51" s="1"/>
      <c r="CE51" s="2"/>
      <c r="CF51" s="2"/>
      <c r="CG51" s="2"/>
      <c r="CH51" s="2"/>
      <c r="CI51" s="2"/>
      <c r="CJ51" s="7">
        <f t="shared" si="25"/>
        <v>0</v>
      </c>
      <c r="CK51" s="19">
        <f t="shared" si="26"/>
        <v>0</v>
      </c>
      <c r="CL51" s="6">
        <f t="shared" si="27"/>
        <v>0</v>
      </c>
      <c r="CM51" s="20">
        <f t="shared" si="28"/>
        <v>0</v>
      </c>
      <c r="CN51" s="24"/>
      <c r="CO51" s="1"/>
      <c r="CP51" s="2"/>
      <c r="CQ51" s="2"/>
      <c r="CR51" s="2"/>
      <c r="CS51" s="2"/>
      <c r="CT51" s="2"/>
      <c r="CU51" s="7">
        <f t="shared" si="29"/>
        <v>0</v>
      </c>
      <c r="CV51" s="19">
        <f t="shared" si="30"/>
        <v>0</v>
      </c>
      <c r="CW51" s="6">
        <f t="shared" si="31"/>
        <v>0</v>
      </c>
      <c r="CX51" s="20">
        <f t="shared" si="32"/>
        <v>0</v>
      </c>
      <c r="CY51" s="24"/>
      <c r="CZ51" s="1"/>
      <c r="DA51" s="2"/>
      <c r="DB51" s="2"/>
      <c r="DC51" s="2"/>
      <c r="DD51" s="2"/>
      <c r="DE51" s="2"/>
      <c r="DF51" s="7">
        <f t="shared" si="33"/>
        <v>0</v>
      </c>
      <c r="DG51" s="19">
        <f t="shared" si="34"/>
        <v>0</v>
      </c>
      <c r="DH51" s="6">
        <f t="shared" si="35"/>
        <v>0</v>
      </c>
      <c r="DI51" s="20">
        <f t="shared" si="36"/>
        <v>0</v>
      </c>
    </row>
    <row r="52" spans="1:113" ht="12.75" hidden="1">
      <c r="A52" s="26">
        <v>38</v>
      </c>
      <c r="B52" s="9"/>
      <c r="C52" s="9"/>
      <c r="D52" s="10"/>
      <c r="E52" s="10"/>
      <c r="F52" s="21"/>
      <c r="G52" s="22">
        <f t="shared" si="37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29">
        <f t="shared" si="0"/>
        <v>0</v>
      </c>
      <c r="L52" s="30">
        <f t="shared" si="1"/>
        <v>0</v>
      </c>
      <c r="M52" s="8">
        <f t="shared" si="2"/>
        <v>0</v>
      </c>
      <c r="N52" s="31">
        <f t="shared" si="3"/>
        <v>0</v>
      </c>
      <c r="O52" s="32">
        <f t="shared" si="4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5"/>
        <v>0</v>
      </c>
      <c r="AC52" s="19">
        <f t="shared" si="6"/>
        <v>0</v>
      </c>
      <c r="AD52" s="6">
        <f t="shared" si="7"/>
        <v>0</v>
      </c>
      <c r="AE52" s="20">
        <f t="shared" si="8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9"/>
        <v>0</v>
      </c>
      <c r="AP52" s="19">
        <f t="shared" si="10"/>
        <v>0</v>
      </c>
      <c r="AQ52" s="6">
        <f t="shared" si="11"/>
        <v>0</v>
      </c>
      <c r="AR52" s="20">
        <f t="shared" si="12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13"/>
        <v>0</v>
      </c>
      <c r="BB52" s="19">
        <f t="shared" si="14"/>
        <v>0</v>
      </c>
      <c r="BC52" s="6">
        <f t="shared" si="15"/>
        <v>0</v>
      </c>
      <c r="BD52" s="20">
        <f t="shared" si="16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17"/>
        <v>0</v>
      </c>
      <c r="BN52" s="19">
        <f t="shared" si="18"/>
        <v>0</v>
      </c>
      <c r="BO52" s="6">
        <f t="shared" si="19"/>
        <v>0</v>
      </c>
      <c r="BP52" s="20">
        <f t="shared" si="20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21"/>
        <v>0</v>
      </c>
      <c r="BZ52" s="19">
        <f t="shared" si="22"/>
        <v>0</v>
      </c>
      <c r="CA52" s="6">
        <f t="shared" si="23"/>
        <v>0</v>
      </c>
      <c r="CB52" s="20">
        <f t="shared" si="24"/>
        <v>0</v>
      </c>
      <c r="CC52" s="24"/>
      <c r="CD52" s="1"/>
      <c r="CE52" s="2"/>
      <c r="CF52" s="2"/>
      <c r="CG52" s="2"/>
      <c r="CH52" s="2"/>
      <c r="CI52" s="2"/>
      <c r="CJ52" s="7">
        <f t="shared" si="25"/>
        <v>0</v>
      </c>
      <c r="CK52" s="19">
        <f t="shared" si="26"/>
        <v>0</v>
      </c>
      <c r="CL52" s="6">
        <f t="shared" si="27"/>
        <v>0</v>
      </c>
      <c r="CM52" s="20">
        <f t="shared" si="28"/>
        <v>0</v>
      </c>
      <c r="CN52" s="24"/>
      <c r="CO52" s="1"/>
      <c r="CP52" s="2"/>
      <c r="CQ52" s="2"/>
      <c r="CR52" s="2"/>
      <c r="CS52" s="2"/>
      <c r="CT52" s="2"/>
      <c r="CU52" s="7">
        <f t="shared" si="29"/>
        <v>0</v>
      </c>
      <c r="CV52" s="19">
        <f t="shared" si="30"/>
        <v>0</v>
      </c>
      <c r="CW52" s="6">
        <f t="shared" si="31"/>
        <v>0</v>
      </c>
      <c r="CX52" s="20">
        <f t="shared" si="32"/>
        <v>0</v>
      </c>
      <c r="CY52" s="24"/>
      <c r="CZ52" s="1"/>
      <c r="DA52" s="2"/>
      <c r="DB52" s="2"/>
      <c r="DC52" s="2"/>
      <c r="DD52" s="2"/>
      <c r="DE52" s="2"/>
      <c r="DF52" s="7">
        <f t="shared" si="33"/>
        <v>0</v>
      </c>
      <c r="DG52" s="19">
        <f t="shared" si="34"/>
        <v>0</v>
      </c>
      <c r="DH52" s="6">
        <f t="shared" si="35"/>
        <v>0</v>
      </c>
      <c r="DI52" s="20">
        <f t="shared" si="36"/>
        <v>0</v>
      </c>
    </row>
    <row r="53" spans="1:113" ht="12.75" hidden="1">
      <c r="A53" s="26">
        <v>39</v>
      </c>
      <c r="B53" s="9"/>
      <c r="C53" s="9"/>
      <c r="D53" s="10"/>
      <c r="E53" s="10"/>
      <c r="F53" s="21"/>
      <c r="G53" s="22">
        <f t="shared" si="37"/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29">
        <f t="shared" si="0"/>
        <v>0</v>
      </c>
      <c r="L53" s="30">
        <f t="shared" si="1"/>
        <v>0</v>
      </c>
      <c r="M53" s="8">
        <f t="shared" si="2"/>
        <v>0</v>
      </c>
      <c r="N53" s="31">
        <f t="shared" si="3"/>
        <v>0</v>
      </c>
      <c r="O53" s="32">
        <f t="shared" si="4"/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5"/>
        <v>0</v>
      </c>
      <c r="AC53" s="19">
        <f t="shared" si="6"/>
        <v>0</v>
      </c>
      <c r="AD53" s="6">
        <f t="shared" si="7"/>
        <v>0</v>
      </c>
      <c r="AE53" s="20">
        <f t="shared" si="8"/>
        <v>0</v>
      </c>
      <c r="AF53" s="24"/>
      <c r="AG53" s="1"/>
      <c r="AH53" s="1"/>
      <c r="AI53" s="1"/>
      <c r="AJ53" s="2"/>
      <c r="AK53" s="2"/>
      <c r="AL53" s="2"/>
      <c r="AM53" s="2"/>
      <c r="AN53" s="2"/>
      <c r="AO53" s="7">
        <f t="shared" si="9"/>
        <v>0</v>
      </c>
      <c r="AP53" s="19">
        <f t="shared" si="10"/>
        <v>0</v>
      </c>
      <c r="AQ53" s="6">
        <f t="shared" si="11"/>
        <v>0</v>
      </c>
      <c r="AR53" s="20">
        <f t="shared" si="12"/>
        <v>0</v>
      </c>
      <c r="AS53" s="24"/>
      <c r="AT53" s="1"/>
      <c r="AU53" s="1"/>
      <c r="AV53" s="2"/>
      <c r="AW53" s="2"/>
      <c r="AX53" s="2"/>
      <c r="AY53" s="2"/>
      <c r="AZ53" s="2"/>
      <c r="BA53" s="7">
        <f t="shared" si="13"/>
        <v>0</v>
      </c>
      <c r="BB53" s="19">
        <f t="shared" si="14"/>
        <v>0</v>
      </c>
      <c r="BC53" s="6">
        <f t="shared" si="15"/>
        <v>0</v>
      </c>
      <c r="BD53" s="20">
        <f t="shared" si="16"/>
        <v>0</v>
      </c>
      <c r="BE53" s="24"/>
      <c r="BF53" s="1"/>
      <c r="BG53" s="1"/>
      <c r="BH53" s="2"/>
      <c r="BI53" s="2"/>
      <c r="BJ53" s="2"/>
      <c r="BK53" s="2"/>
      <c r="BL53" s="2"/>
      <c r="BM53" s="7">
        <f t="shared" si="17"/>
        <v>0</v>
      </c>
      <c r="BN53" s="19">
        <f t="shared" si="18"/>
        <v>0</v>
      </c>
      <c r="BO53" s="6">
        <f t="shared" si="19"/>
        <v>0</v>
      </c>
      <c r="BP53" s="20">
        <f t="shared" si="20"/>
        <v>0</v>
      </c>
      <c r="BQ53" s="24"/>
      <c r="BR53" s="1"/>
      <c r="BS53" s="1"/>
      <c r="BT53" s="2"/>
      <c r="BU53" s="2"/>
      <c r="BV53" s="2"/>
      <c r="BW53" s="2"/>
      <c r="BX53" s="2"/>
      <c r="BY53" s="7">
        <f t="shared" si="21"/>
        <v>0</v>
      </c>
      <c r="BZ53" s="19">
        <f t="shared" si="22"/>
        <v>0</v>
      </c>
      <c r="CA53" s="6">
        <f t="shared" si="23"/>
        <v>0</v>
      </c>
      <c r="CB53" s="20">
        <f t="shared" si="24"/>
        <v>0</v>
      </c>
      <c r="CC53" s="24"/>
      <c r="CD53" s="1"/>
      <c r="CE53" s="2"/>
      <c r="CF53" s="2"/>
      <c r="CG53" s="2"/>
      <c r="CH53" s="2"/>
      <c r="CI53" s="2"/>
      <c r="CJ53" s="7">
        <f t="shared" si="25"/>
        <v>0</v>
      </c>
      <c r="CK53" s="19">
        <f t="shared" si="26"/>
        <v>0</v>
      </c>
      <c r="CL53" s="6">
        <f t="shared" si="27"/>
        <v>0</v>
      </c>
      <c r="CM53" s="20">
        <f t="shared" si="28"/>
        <v>0</v>
      </c>
      <c r="CN53" s="24"/>
      <c r="CO53" s="1"/>
      <c r="CP53" s="2"/>
      <c r="CQ53" s="2"/>
      <c r="CR53" s="2"/>
      <c r="CS53" s="2"/>
      <c r="CT53" s="2"/>
      <c r="CU53" s="7">
        <f t="shared" si="29"/>
        <v>0</v>
      </c>
      <c r="CV53" s="19">
        <f t="shared" si="30"/>
        <v>0</v>
      </c>
      <c r="CW53" s="6">
        <f t="shared" si="31"/>
        <v>0</v>
      </c>
      <c r="CX53" s="20">
        <f t="shared" si="32"/>
        <v>0</v>
      </c>
      <c r="CY53" s="24"/>
      <c r="CZ53" s="1"/>
      <c r="DA53" s="2"/>
      <c r="DB53" s="2"/>
      <c r="DC53" s="2"/>
      <c r="DD53" s="2"/>
      <c r="DE53" s="2"/>
      <c r="DF53" s="7">
        <f t="shared" si="33"/>
        <v>0</v>
      </c>
      <c r="DG53" s="19">
        <f t="shared" si="34"/>
        <v>0</v>
      </c>
      <c r="DH53" s="6">
        <f t="shared" si="35"/>
        <v>0</v>
      </c>
      <c r="DI53" s="20">
        <f t="shared" si="36"/>
        <v>0</v>
      </c>
    </row>
    <row r="54" spans="1:113" ht="12.75" hidden="1">
      <c r="A54" s="26">
        <v>40</v>
      </c>
      <c r="B54" s="9"/>
      <c r="C54" s="9"/>
      <c r="D54" s="10"/>
      <c r="E54" s="10"/>
      <c r="F54" s="21"/>
      <c r="G54" s="22">
        <f t="shared" si="37"/>
      </c>
      <c r="H54" s="17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29">
        <f t="shared" si="0"/>
        <v>0</v>
      </c>
      <c r="L54" s="30">
        <f t="shared" si="1"/>
        <v>0</v>
      </c>
      <c r="M54" s="8">
        <f t="shared" si="2"/>
        <v>0</v>
      </c>
      <c r="N54" s="31">
        <f t="shared" si="3"/>
        <v>0</v>
      </c>
      <c r="O54" s="32">
        <f t="shared" si="4"/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 t="shared" si="5"/>
        <v>0</v>
      </c>
      <c r="AC54" s="19">
        <f t="shared" si="6"/>
        <v>0</v>
      </c>
      <c r="AD54" s="6">
        <f t="shared" si="7"/>
        <v>0</v>
      </c>
      <c r="AE54" s="20">
        <f t="shared" si="8"/>
        <v>0</v>
      </c>
      <c r="AF54" s="24"/>
      <c r="AG54" s="1"/>
      <c r="AH54" s="1"/>
      <c r="AI54" s="1"/>
      <c r="AJ54" s="2"/>
      <c r="AK54" s="2"/>
      <c r="AL54" s="2"/>
      <c r="AM54" s="2"/>
      <c r="AN54" s="2"/>
      <c r="AO54" s="7">
        <f t="shared" si="9"/>
        <v>0</v>
      </c>
      <c r="AP54" s="19">
        <f t="shared" si="10"/>
        <v>0</v>
      </c>
      <c r="AQ54" s="6">
        <f t="shared" si="11"/>
        <v>0</v>
      </c>
      <c r="AR54" s="20">
        <f t="shared" si="12"/>
        <v>0</v>
      </c>
      <c r="AS54" s="24"/>
      <c r="AT54" s="1"/>
      <c r="AU54" s="1"/>
      <c r="AV54" s="2"/>
      <c r="AW54" s="2"/>
      <c r="AX54" s="2"/>
      <c r="AY54" s="2"/>
      <c r="AZ54" s="2"/>
      <c r="BA54" s="7">
        <f t="shared" si="13"/>
        <v>0</v>
      </c>
      <c r="BB54" s="19">
        <f t="shared" si="14"/>
        <v>0</v>
      </c>
      <c r="BC54" s="6">
        <f t="shared" si="15"/>
        <v>0</v>
      </c>
      <c r="BD54" s="20">
        <f t="shared" si="16"/>
        <v>0</v>
      </c>
      <c r="BE54" s="24"/>
      <c r="BF54" s="1"/>
      <c r="BG54" s="1"/>
      <c r="BH54" s="2"/>
      <c r="BI54" s="2"/>
      <c r="BJ54" s="2"/>
      <c r="BK54" s="2"/>
      <c r="BL54" s="2"/>
      <c r="BM54" s="7">
        <f t="shared" si="17"/>
        <v>0</v>
      </c>
      <c r="BN54" s="19">
        <f t="shared" si="18"/>
        <v>0</v>
      </c>
      <c r="BO54" s="6">
        <f t="shared" si="19"/>
        <v>0</v>
      </c>
      <c r="BP54" s="20">
        <f t="shared" si="20"/>
        <v>0</v>
      </c>
      <c r="BQ54" s="24"/>
      <c r="BR54" s="1"/>
      <c r="BS54" s="1"/>
      <c r="BT54" s="2"/>
      <c r="BU54" s="2"/>
      <c r="BV54" s="2"/>
      <c r="BW54" s="2"/>
      <c r="BX54" s="2"/>
      <c r="BY54" s="7">
        <f t="shared" si="21"/>
        <v>0</v>
      </c>
      <c r="BZ54" s="19">
        <f t="shared" si="22"/>
        <v>0</v>
      </c>
      <c r="CA54" s="6">
        <f t="shared" si="23"/>
        <v>0</v>
      </c>
      <c r="CB54" s="20">
        <f t="shared" si="24"/>
        <v>0</v>
      </c>
      <c r="CC54" s="24"/>
      <c r="CD54" s="1"/>
      <c r="CE54" s="2"/>
      <c r="CF54" s="2"/>
      <c r="CG54" s="2"/>
      <c r="CH54" s="2"/>
      <c r="CI54" s="2"/>
      <c r="CJ54" s="7">
        <f t="shared" si="25"/>
        <v>0</v>
      </c>
      <c r="CK54" s="19">
        <f t="shared" si="26"/>
        <v>0</v>
      </c>
      <c r="CL54" s="6">
        <f t="shared" si="27"/>
        <v>0</v>
      </c>
      <c r="CM54" s="20">
        <f t="shared" si="28"/>
        <v>0</v>
      </c>
      <c r="CN54" s="24"/>
      <c r="CO54" s="1"/>
      <c r="CP54" s="2"/>
      <c r="CQ54" s="2"/>
      <c r="CR54" s="2"/>
      <c r="CS54" s="2"/>
      <c r="CT54" s="2"/>
      <c r="CU54" s="7">
        <f t="shared" si="29"/>
        <v>0</v>
      </c>
      <c r="CV54" s="19">
        <f t="shared" si="30"/>
        <v>0</v>
      </c>
      <c r="CW54" s="6">
        <f t="shared" si="31"/>
        <v>0</v>
      </c>
      <c r="CX54" s="20">
        <f t="shared" si="32"/>
        <v>0</v>
      </c>
      <c r="CY54" s="24"/>
      <c r="CZ54" s="1"/>
      <c r="DA54" s="2"/>
      <c r="DB54" s="2"/>
      <c r="DC54" s="2"/>
      <c r="DD54" s="2"/>
      <c r="DE54" s="2"/>
      <c r="DF54" s="7">
        <f t="shared" si="33"/>
        <v>0</v>
      </c>
      <c r="DG54" s="19">
        <f t="shared" si="34"/>
        <v>0</v>
      </c>
      <c r="DH54" s="6">
        <f t="shared" si="35"/>
        <v>0</v>
      </c>
      <c r="DI54" s="20">
        <f t="shared" si="36"/>
        <v>0</v>
      </c>
    </row>
    <row r="55" spans="1:113" ht="12.75" hidden="1">
      <c r="A55" s="26">
        <v>41</v>
      </c>
      <c r="B55" s="9"/>
      <c r="C55" s="9"/>
      <c r="D55" s="10"/>
      <c r="E55" s="10"/>
      <c r="F55" s="21"/>
      <c r="G55" s="22">
        <f t="shared" si="37"/>
      </c>
      <c r="H55" s="17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29">
        <f t="shared" si="0"/>
        <v>0</v>
      </c>
      <c r="L55" s="30">
        <f t="shared" si="1"/>
        <v>0</v>
      </c>
      <c r="M55" s="8">
        <f t="shared" si="2"/>
        <v>0</v>
      </c>
      <c r="N55" s="31">
        <f t="shared" si="3"/>
        <v>0</v>
      </c>
      <c r="O55" s="32">
        <f t="shared" si="4"/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 t="shared" si="5"/>
        <v>0</v>
      </c>
      <c r="AC55" s="19">
        <f t="shared" si="6"/>
        <v>0</v>
      </c>
      <c r="AD55" s="6">
        <f t="shared" si="7"/>
        <v>0</v>
      </c>
      <c r="AE55" s="20">
        <f t="shared" si="8"/>
        <v>0</v>
      </c>
      <c r="AF55" s="24"/>
      <c r="AG55" s="1"/>
      <c r="AH55" s="1"/>
      <c r="AI55" s="1"/>
      <c r="AJ55" s="2"/>
      <c r="AK55" s="2"/>
      <c r="AL55" s="2"/>
      <c r="AM55" s="2"/>
      <c r="AN55" s="2"/>
      <c r="AO55" s="7">
        <f t="shared" si="9"/>
        <v>0</v>
      </c>
      <c r="AP55" s="19">
        <f t="shared" si="10"/>
        <v>0</v>
      </c>
      <c r="AQ55" s="6">
        <f t="shared" si="11"/>
        <v>0</v>
      </c>
      <c r="AR55" s="20">
        <f t="shared" si="12"/>
        <v>0</v>
      </c>
      <c r="AS55" s="24"/>
      <c r="AT55" s="1"/>
      <c r="AU55" s="1"/>
      <c r="AV55" s="2"/>
      <c r="AW55" s="2"/>
      <c r="AX55" s="2"/>
      <c r="AY55" s="2"/>
      <c r="AZ55" s="2"/>
      <c r="BA55" s="7">
        <f t="shared" si="13"/>
        <v>0</v>
      </c>
      <c r="BB55" s="19">
        <f t="shared" si="14"/>
        <v>0</v>
      </c>
      <c r="BC55" s="6">
        <f t="shared" si="15"/>
        <v>0</v>
      </c>
      <c r="BD55" s="20">
        <f t="shared" si="16"/>
        <v>0</v>
      </c>
      <c r="BE55" s="24"/>
      <c r="BF55" s="1"/>
      <c r="BG55" s="1"/>
      <c r="BH55" s="2"/>
      <c r="BI55" s="2"/>
      <c r="BJ55" s="2"/>
      <c r="BK55" s="2"/>
      <c r="BL55" s="2"/>
      <c r="BM55" s="7">
        <f t="shared" si="17"/>
        <v>0</v>
      </c>
      <c r="BN55" s="19">
        <f t="shared" si="18"/>
        <v>0</v>
      </c>
      <c r="BO55" s="6">
        <f t="shared" si="19"/>
        <v>0</v>
      </c>
      <c r="BP55" s="20">
        <f t="shared" si="20"/>
        <v>0</v>
      </c>
      <c r="BQ55" s="24"/>
      <c r="BR55" s="1"/>
      <c r="BS55" s="1"/>
      <c r="BT55" s="2"/>
      <c r="BU55" s="2"/>
      <c r="BV55" s="2"/>
      <c r="BW55" s="2"/>
      <c r="BX55" s="2"/>
      <c r="BY55" s="7">
        <f t="shared" si="21"/>
        <v>0</v>
      </c>
      <c r="BZ55" s="19">
        <f t="shared" si="22"/>
        <v>0</v>
      </c>
      <c r="CA55" s="6">
        <f t="shared" si="23"/>
        <v>0</v>
      </c>
      <c r="CB55" s="20">
        <f t="shared" si="24"/>
        <v>0</v>
      </c>
      <c r="CC55" s="24"/>
      <c r="CD55" s="1"/>
      <c r="CE55" s="2"/>
      <c r="CF55" s="2"/>
      <c r="CG55" s="2"/>
      <c r="CH55" s="2"/>
      <c r="CI55" s="2"/>
      <c r="CJ55" s="7">
        <f t="shared" si="25"/>
        <v>0</v>
      </c>
      <c r="CK55" s="19">
        <f t="shared" si="26"/>
        <v>0</v>
      </c>
      <c r="CL55" s="6">
        <f t="shared" si="27"/>
        <v>0</v>
      </c>
      <c r="CM55" s="20">
        <f t="shared" si="28"/>
        <v>0</v>
      </c>
      <c r="CN55" s="24"/>
      <c r="CO55" s="1"/>
      <c r="CP55" s="2"/>
      <c r="CQ55" s="2"/>
      <c r="CR55" s="2"/>
      <c r="CS55" s="2"/>
      <c r="CT55" s="2"/>
      <c r="CU55" s="7">
        <f t="shared" si="29"/>
        <v>0</v>
      </c>
      <c r="CV55" s="19">
        <f t="shared" si="30"/>
        <v>0</v>
      </c>
      <c r="CW55" s="6">
        <f t="shared" si="31"/>
        <v>0</v>
      </c>
      <c r="CX55" s="20">
        <f t="shared" si="32"/>
        <v>0</v>
      </c>
      <c r="CY55" s="24"/>
      <c r="CZ55" s="1"/>
      <c r="DA55" s="2"/>
      <c r="DB55" s="2"/>
      <c r="DC55" s="2"/>
      <c r="DD55" s="2"/>
      <c r="DE55" s="2"/>
      <c r="DF55" s="7">
        <f t="shared" si="33"/>
        <v>0</v>
      </c>
      <c r="DG55" s="19">
        <f t="shared" si="34"/>
        <v>0</v>
      </c>
      <c r="DH55" s="6">
        <f t="shared" si="35"/>
        <v>0</v>
      </c>
      <c r="DI55" s="20">
        <f t="shared" si="36"/>
        <v>0</v>
      </c>
    </row>
    <row r="56" spans="1:113" ht="12.75" hidden="1">
      <c r="A56" s="26">
        <v>42</v>
      </c>
      <c r="B56" s="9"/>
      <c r="C56" s="9"/>
      <c r="D56" s="10"/>
      <c r="E56" s="10"/>
      <c r="F56" s="21"/>
      <c r="G56" s="22">
        <f t="shared" si="37"/>
      </c>
      <c r="H56" s="17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16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29">
        <f t="shared" si="0"/>
        <v>0</v>
      </c>
      <c r="L56" s="30">
        <f t="shared" si="1"/>
        <v>0</v>
      </c>
      <c r="M56" s="8">
        <f t="shared" si="2"/>
        <v>0</v>
      </c>
      <c r="N56" s="31">
        <f t="shared" si="3"/>
        <v>0</v>
      </c>
      <c r="O56" s="32">
        <f t="shared" si="4"/>
        <v>0</v>
      </c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>
        <f t="shared" si="5"/>
        <v>0</v>
      </c>
      <c r="AC56" s="19">
        <f t="shared" si="6"/>
        <v>0</v>
      </c>
      <c r="AD56" s="6">
        <f t="shared" si="7"/>
        <v>0</v>
      </c>
      <c r="AE56" s="20">
        <f t="shared" si="8"/>
        <v>0</v>
      </c>
      <c r="AF56" s="24"/>
      <c r="AG56" s="1"/>
      <c r="AH56" s="1"/>
      <c r="AI56" s="1"/>
      <c r="AJ56" s="2"/>
      <c r="AK56" s="2"/>
      <c r="AL56" s="2"/>
      <c r="AM56" s="2"/>
      <c r="AN56" s="2"/>
      <c r="AO56" s="7">
        <f t="shared" si="9"/>
        <v>0</v>
      </c>
      <c r="AP56" s="19">
        <f t="shared" si="10"/>
        <v>0</v>
      </c>
      <c r="AQ56" s="6">
        <f t="shared" si="11"/>
        <v>0</v>
      </c>
      <c r="AR56" s="20">
        <f t="shared" si="12"/>
        <v>0</v>
      </c>
      <c r="AS56" s="24"/>
      <c r="AT56" s="1"/>
      <c r="AU56" s="1"/>
      <c r="AV56" s="2"/>
      <c r="AW56" s="2"/>
      <c r="AX56" s="2"/>
      <c r="AY56" s="2"/>
      <c r="AZ56" s="2"/>
      <c r="BA56" s="7">
        <f t="shared" si="13"/>
        <v>0</v>
      </c>
      <c r="BB56" s="19">
        <f t="shared" si="14"/>
        <v>0</v>
      </c>
      <c r="BC56" s="6">
        <f t="shared" si="15"/>
        <v>0</v>
      </c>
      <c r="BD56" s="20">
        <f t="shared" si="16"/>
        <v>0</v>
      </c>
      <c r="BE56" s="24"/>
      <c r="BF56" s="1"/>
      <c r="BG56" s="1"/>
      <c r="BH56" s="2"/>
      <c r="BI56" s="2"/>
      <c r="BJ56" s="2"/>
      <c r="BK56" s="2"/>
      <c r="BL56" s="2"/>
      <c r="BM56" s="7">
        <f t="shared" si="17"/>
        <v>0</v>
      </c>
      <c r="BN56" s="19">
        <f t="shared" si="18"/>
        <v>0</v>
      </c>
      <c r="BO56" s="6">
        <f t="shared" si="19"/>
        <v>0</v>
      </c>
      <c r="BP56" s="20">
        <f t="shared" si="20"/>
        <v>0</v>
      </c>
      <c r="BQ56" s="24"/>
      <c r="BR56" s="1"/>
      <c r="BS56" s="1"/>
      <c r="BT56" s="2"/>
      <c r="BU56" s="2"/>
      <c r="BV56" s="2"/>
      <c r="BW56" s="2"/>
      <c r="BX56" s="2"/>
      <c r="BY56" s="7">
        <f t="shared" si="21"/>
        <v>0</v>
      </c>
      <c r="BZ56" s="19">
        <f t="shared" si="22"/>
        <v>0</v>
      </c>
      <c r="CA56" s="6">
        <f t="shared" si="23"/>
        <v>0</v>
      </c>
      <c r="CB56" s="20">
        <f t="shared" si="24"/>
        <v>0</v>
      </c>
      <c r="CC56" s="24"/>
      <c r="CD56" s="1"/>
      <c r="CE56" s="2"/>
      <c r="CF56" s="2"/>
      <c r="CG56" s="2"/>
      <c r="CH56" s="2"/>
      <c r="CI56" s="2"/>
      <c r="CJ56" s="7">
        <f t="shared" si="25"/>
        <v>0</v>
      </c>
      <c r="CK56" s="19">
        <f t="shared" si="26"/>
        <v>0</v>
      </c>
      <c r="CL56" s="6">
        <f t="shared" si="27"/>
        <v>0</v>
      </c>
      <c r="CM56" s="20">
        <f t="shared" si="28"/>
        <v>0</v>
      </c>
      <c r="CN56" s="24"/>
      <c r="CO56" s="1"/>
      <c r="CP56" s="2"/>
      <c r="CQ56" s="2"/>
      <c r="CR56" s="2"/>
      <c r="CS56" s="2"/>
      <c r="CT56" s="2"/>
      <c r="CU56" s="7">
        <f t="shared" si="29"/>
        <v>0</v>
      </c>
      <c r="CV56" s="19">
        <f t="shared" si="30"/>
        <v>0</v>
      </c>
      <c r="CW56" s="6">
        <f t="shared" si="31"/>
        <v>0</v>
      </c>
      <c r="CX56" s="20">
        <f t="shared" si="32"/>
        <v>0</v>
      </c>
      <c r="CY56" s="24"/>
      <c r="CZ56" s="1"/>
      <c r="DA56" s="2"/>
      <c r="DB56" s="2"/>
      <c r="DC56" s="2"/>
      <c r="DD56" s="2"/>
      <c r="DE56" s="2"/>
      <c r="DF56" s="7">
        <f t="shared" si="33"/>
        <v>0</v>
      </c>
      <c r="DG56" s="19">
        <f t="shared" si="34"/>
        <v>0</v>
      </c>
      <c r="DH56" s="6">
        <f t="shared" si="35"/>
        <v>0</v>
      </c>
      <c r="DI56" s="20">
        <f t="shared" si="36"/>
        <v>0</v>
      </c>
    </row>
    <row r="57" spans="1:113" ht="12.75" hidden="1">
      <c r="A57" s="26">
        <v>43</v>
      </c>
      <c r="B57" s="9"/>
      <c r="C57" s="9"/>
      <c r="D57" s="10"/>
      <c r="E57" s="10"/>
      <c r="F57" s="21"/>
      <c r="G57" s="22">
        <f t="shared" si="37"/>
      </c>
      <c r="H57" s="17">
        <f>IF(AND($H$2="Y",J57&gt;0,OR(AND(G57=1,G66=10),AND(G57=2,G75=20),AND(G57=3,G84=30),AND(G57=4,G93=40),AND(G57=5,G102=50),AND(G57=6,G111=60),AND(G57=7,G120=70),AND(G57=8,G129=80),AND(G57=9,G138=90),AND(G57=10,G147=100))),VLOOKUP(J57-1,SortLookup!$A$13:$B$16,2,FALSE),"")</f>
      </c>
      <c r="I57" s="16" t="str">
        <f>IF(ISNA(VLOOKUP(E57,SortLookup!$A$1:$B$5,2,FALSE))," ",VLOOKUP(E57,SortLookup!$A$1:$B$5,2,FALSE))</f>
        <v> </v>
      </c>
      <c r="J57" s="23" t="str">
        <f>IF(ISNA(VLOOKUP(F57,SortLookup!$A$7:$B$11,2,FALSE))," ",VLOOKUP(F57,SortLookup!$A$7:$B$11,2,FALSE))</f>
        <v> </v>
      </c>
      <c r="K57" s="29">
        <f t="shared" si="0"/>
        <v>0</v>
      </c>
      <c r="L57" s="30">
        <f t="shared" si="1"/>
        <v>0</v>
      </c>
      <c r="M57" s="8">
        <f t="shared" si="2"/>
        <v>0</v>
      </c>
      <c r="N57" s="31">
        <f t="shared" si="3"/>
        <v>0</v>
      </c>
      <c r="O57" s="32">
        <f t="shared" si="4"/>
        <v>0</v>
      </c>
      <c r="P57" s="24"/>
      <c r="Q57" s="1"/>
      <c r="R57" s="1"/>
      <c r="S57" s="1"/>
      <c r="T57" s="1"/>
      <c r="U57" s="1"/>
      <c r="V57" s="1"/>
      <c r="W57" s="2"/>
      <c r="X57" s="2"/>
      <c r="Y57" s="2"/>
      <c r="Z57" s="2"/>
      <c r="AA57" s="25"/>
      <c r="AB57" s="7">
        <f t="shared" si="5"/>
        <v>0</v>
      </c>
      <c r="AC57" s="19">
        <f t="shared" si="6"/>
        <v>0</v>
      </c>
      <c r="AD57" s="6">
        <f t="shared" si="7"/>
        <v>0</v>
      </c>
      <c r="AE57" s="20">
        <f t="shared" si="8"/>
        <v>0</v>
      </c>
      <c r="AF57" s="24"/>
      <c r="AG57" s="1"/>
      <c r="AH57" s="1"/>
      <c r="AI57" s="1"/>
      <c r="AJ57" s="2"/>
      <c r="AK57" s="2"/>
      <c r="AL57" s="2"/>
      <c r="AM57" s="2"/>
      <c r="AN57" s="2"/>
      <c r="AO57" s="7">
        <f t="shared" si="9"/>
        <v>0</v>
      </c>
      <c r="AP57" s="19">
        <f t="shared" si="10"/>
        <v>0</v>
      </c>
      <c r="AQ57" s="6">
        <f t="shared" si="11"/>
        <v>0</v>
      </c>
      <c r="AR57" s="20">
        <f t="shared" si="12"/>
        <v>0</v>
      </c>
      <c r="AS57" s="24"/>
      <c r="AT57" s="1"/>
      <c r="AU57" s="1"/>
      <c r="AV57" s="2"/>
      <c r="AW57" s="2"/>
      <c r="AX57" s="2"/>
      <c r="AY57" s="2"/>
      <c r="AZ57" s="2"/>
      <c r="BA57" s="7">
        <f t="shared" si="13"/>
        <v>0</v>
      </c>
      <c r="BB57" s="19">
        <f t="shared" si="14"/>
        <v>0</v>
      </c>
      <c r="BC57" s="6">
        <f t="shared" si="15"/>
        <v>0</v>
      </c>
      <c r="BD57" s="20">
        <f t="shared" si="16"/>
        <v>0</v>
      </c>
      <c r="BE57" s="24"/>
      <c r="BF57" s="1"/>
      <c r="BG57" s="1"/>
      <c r="BH57" s="2"/>
      <c r="BI57" s="2"/>
      <c r="BJ57" s="2"/>
      <c r="BK57" s="2"/>
      <c r="BL57" s="2"/>
      <c r="BM57" s="7">
        <f t="shared" si="17"/>
        <v>0</v>
      </c>
      <c r="BN57" s="19">
        <f t="shared" si="18"/>
        <v>0</v>
      </c>
      <c r="BO57" s="6">
        <f t="shared" si="19"/>
        <v>0</v>
      </c>
      <c r="BP57" s="20">
        <f t="shared" si="20"/>
        <v>0</v>
      </c>
      <c r="BQ57" s="24"/>
      <c r="BR57" s="1"/>
      <c r="BS57" s="1"/>
      <c r="BT57" s="2"/>
      <c r="BU57" s="2"/>
      <c r="BV57" s="2"/>
      <c r="BW57" s="2"/>
      <c r="BX57" s="2"/>
      <c r="BY57" s="7">
        <f t="shared" si="21"/>
        <v>0</v>
      </c>
      <c r="BZ57" s="19">
        <f t="shared" si="22"/>
        <v>0</v>
      </c>
      <c r="CA57" s="6">
        <f t="shared" si="23"/>
        <v>0</v>
      </c>
      <c r="CB57" s="20">
        <f t="shared" si="24"/>
        <v>0</v>
      </c>
      <c r="CC57" s="24"/>
      <c r="CD57" s="1"/>
      <c r="CE57" s="2"/>
      <c r="CF57" s="2"/>
      <c r="CG57" s="2"/>
      <c r="CH57" s="2"/>
      <c r="CI57" s="2"/>
      <c r="CJ57" s="7">
        <f t="shared" si="25"/>
        <v>0</v>
      </c>
      <c r="CK57" s="19">
        <f t="shared" si="26"/>
        <v>0</v>
      </c>
      <c r="CL57" s="6">
        <f t="shared" si="27"/>
        <v>0</v>
      </c>
      <c r="CM57" s="20">
        <f t="shared" si="28"/>
        <v>0</v>
      </c>
      <c r="CN57" s="24"/>
      <c r="CO57" s="1"/>
      <c r="CP57" s="2"/>
      <c r="CQ57" s="2"/>
      <c r="CR57" s="2"/>
      <c r="CS57" s="2"/>
      <c r="CT57" s="2"/>
      <c r="CU57" s="7">
        <f t="shared" si="29"/>
        <v>0</v>
      </c>
      <c r="CV57" s="19">
        <f t="shared" si="30"/>
        <v>0</v>
      </c>
      <c r="CW57" s="6">
        <f t="shared" si="31"/>
        <v>0</v>
      </c>
      <c r="CX57" s="20">
        <f t="shared" si="32"/>
        <v>0</v>
      </c>
      <c r="CY57" s="24"/>
      <c r="CZ57" s="1"/>
      <c r="DA57" s="2"/>
      <c r="DB57" s="2"/>
      <c r="DC57" s="2"/>
      <c r="DD57" s="2"/>
      <c r="DE57" s="2"/>
      <c r="DF57" s="7">
        <f t="shared" si="33"/>
        <v>0</v>
      </c>
      <c r="DG57" s="19">
        <f t="shared" si="34"/>
        <v>0</v>
      </c>
      <c r="DH57" s="6">
        <f t="shared" si="35"/>
        <v>0</v>
      </c>
      <c r="DI57" s="20">
        <f t="shared" si="36"/>
        <v>0</v>
      </c>
    </row>
    <row r="58" spans="1:113" ht="12.75" hidden="1">
      <c r="A58" s="26">
        <v>44</v>
      </c>
      <c r="B58" s="9"/>
      <c r="C58" s="9"/>
      <c r="D58" s="10"/>
      <c r="E58" s="10"/>
      <c r="F58" s="21"/>
      <c r="G58" s="22">
        <f t="shared" si="37"/>
      </c>
      <c r="H58" s="17">
        <f>IF(AND($H$2="Y",J58&gt;0,OR(AND(G58=1,G67=10),AND(G58=2,G76=20),AND(G58=3,G85=30),AND(G58=4,G94=40),AND(G58=5,G103=50),AND(G58=6,G112=60),AND(G58=7,G121=70),AND(G58=8,G130=80),AND(G58=9,G139=90),AND(G58=10,G148=100))),VLOOKUP(J58-1,SortLookup!$A$13:$B$16,2,FALSE),"")</f>
      </c>
      <c r="I58" s="16" t="str">
        <f>IF(ISNA(VLOOKUP(E58,SortLookup!$A$1:$B$5,2,FALSE))," ",VLOOKUP(E58,SortLookup!$A$1:$B$5,2,FALSE))</f>
        <v> </v>
      </c>
      <c r="J58" s="23" t="str">
        <f>IF(ISNA(VLOOKUP(F58,SortLookup!$A$7:$B$11,2,FALSE))," ",VLOOKUP(F58,SortLookup!$A$7:$B$11,2,FALSE))</f>
        <v> </v>
      </c>
      <c r="K58" s="29">
        <f t="shared" si="0"/>
        <v>0</v>
      </c>
      <c r="L58" s="30">
        <f t="shared" si="1"/>
        <v>0</v>
      </c>
      <c r="M58" s="8">
        <f t="shared" si="2"/>
        <v>0</v>
      </c>
      <c r="N58" s="31">
        <f t="shared" si="3"/>
        <v>0</v>
      </c>
      <c r="O58" s="32">
        <f t="shared" si="4"/>
        <v>0</v>
      </c>
      <c r="P58" s="24"/>
      <c r="Q58" s="1"/>
      <c r="R58" s="1"/>
      <c r="S58" s="1"/>
      <c r="T58" s="1"/>
      <c r="U58" s="1"/>
      <c r="V58" s="1"/>
      <c r="W58" s="2"/>
      <c r="X58" s="2"/>
      <c r="Y58" s="2"/>
      <c r="Z58" s="2"/>
      <c r="AA58" s="25"/>
      <c r="AB58" s="7">
        <f t="shared" si="5"/>
        <v>0</v>
      </c>
      <c r="AC58" s="19">
        <f t="shared" si="6"/>
        <v>0</v>
      </c>
      <c r="AD58" s="6">
        <f t="shared" si="7"/>
        <v>0</v>
      </c>
      <c r="AE58" s="20">
        <f t="shared" si="8"/>
        <v>0</v>
      </c>
      <c r="AF58" s="24"/>
      <c r="AG58" s="1"/>
      <c r="AH58" s="1"/>
      <c r="AI58" s="1"/>
      <c r="AJ58" s="2"/>
      <c r="AK58" s="2"/>
      <c r="AL58" s="2"/>
      <c r="AM58" s="2"/>
      <c r="AN58" s="2"/>
      <c r="AO58" s="7">
        <f t="shared" si="9"/>
        <v>0</v>
      </c>
      <c r="AP58" s="19">
        <f t="shared" si="10"/>
        <v>0</v>
      </c>
      <c r="AQ58" s="6">
        <f t="shared" si="11"/>
        <v>0</v>
      </c>
      <c r="AR58" s="20">
        <f t="shared" si="12"/>
        <v>0</v>
      </c>
      <c r="AS58" s="24"/>
      <c r="AT58" s="1"/>
      <c r="AU58" s="1"/>
      <c r="AV58" s="2"/>
      <c r="AW58" s="2"/>
      <c r="AX58" s="2"/>
      <c r="AY58" s="2"/>
      <c r="AZ58" s="2"/>
      <c r="BA58" s="7">
        <f t="shared" si="13"/>
        <v>0</v>
      </c>
      <c r="BB58" s="19">
        <f t="shared" si="14"/>
        <v>0</v>
      </c>
      <c r="BC58" s="6">
        <f t="shared" si="15"/>
        <v>0</v>
      </c>
      <c r="BD58" s="20">
        <f t="shared" si="16"/>
        <v>0</v>
      </c>
      <c r="BE58" s="24"/>
      <c r="BF58" s="1"/>
      <c r="BG58" s="1"/>
      <c r="BH58" s="2"/>
      <c r="BI58" s="2"/>
      <c r="BJ58" s="2"/>
      <c r="BK58" s="2"/>
      <c r="BL58" s="2"/>
      <c r="BM58" s="7">
        <f t="shared" si="17"/>
        <v>0</v>
      </c>
      <c r="BN58" s="19">
        <f t="shared" si="18"/>
        <v>0</v>
      </c>
      <c r="BO58" s="6">
        <f t="shared" si="19"/>
        <v>0</v>
      </c>
      <c r="BP58" s="20">
        <f t="shared" si="20"/>
        <v>0</v>
      </c>
      <c r="BQ58" s="24"/>
      <c r="BR58" s="1"/>
      <c r="BS58" s="1"/>
      <c r="BT58" s="2"/>
      <c r="BU58" s="2"/>
      <c r="BV58" s="2"/>
      <c r="BW58" s="2"/>
      <c r="BX58" s="2"/>
      <c r="BY58" s="7">
        <f t="shared" si="21"/>
        <v>0</v>
      </c>
      <c r="BZ58" s="19">
        <f t="shared" si="22"/>
        <v>0</v>
      </c>
      <c r="CA58" s="6">
        <f t="shared" si="23"/>
        <v>0</v>
      </c>
      <c r="CB58" s="20">
        <f t="shared" si="24"/>
        <v>0</v>
      </c>
      <c r="CC58" s="24"/>
      <c r="CD58" s="1"/>
      <c r="CE58" s="2"/>
      <c r="CF58" s="2"/>
      <c r="CG58" s="2"/>
      <c r="CH58" s="2"/>
      <c r="CI58" s="2"/>
      <c r="CJ58" s="7">
        <f t="shared" si="25"/>
        <v>0</v>
      </c>
      <c r="CK58" s="19">
        <f t="shared" si="26"/>
        <v>0</v>
      </c>
      <c r="CL58" s="6">
        <f t="shared" si="27"/>
        <v>0</v>
      </c>
      <c r="CM58" s="20">
        <f t="shared" si="28"/>
        <v>0</v>
      </c>
      <c r="CN58" s="24"/>
      <c r="CO58" s="1"/>
      <c r="CP58" s="2"/>
      <c r="CQ58" s="2"/>
      <c r="CR58" s="2"/>
      <c r="CS58" s="2"/>
      <c r="CT58" s="2"/>
      <c r="CU58" s="7">
        <f t="shared" si="29"/>
        <v>0</v>
      </c>
      <c r="CV58" s="19">
        <f t="shared" si="30"/>
        <v>0</v>
      </c>
      <c r="CW58" s="6">
        <f t="shared" si="31"/>
        <v>0</v>
      </c>
      <c r="CX58" s="20">
        <f t="shared" si="32"/>
        <v>0</v>
      </c>
      <c r="CY58" s="24"/>
      <c r="CZ58" s="1"/>
      <c r="DA58" s="2"/>
      <c r="DB58" s="2"/>
      <c r="DC58" s="2"/>
      <c r="DD58" s="2"/>
      <c r="DE58" s="2"/>
      <c r="DF58" s="7">
        <f t="shared" si="33"/>
        <v>0</v>
      </c>
      <c r="DG58" s="19">
        <f t="shared" si="34"/>
        <v>0</v>
      </c>
      <c r="DH58" s="6">
        <f t="shared" si="35"/>
        <v>0</v>
      </c>
      <c r="DI58" s="20">
        <f t="shared" si="36"/>
        <v>0</v>
      </c>
    </row>
    <row r="59" spans="1:113" ht="12.75" hidden="1">
      <c r="A59" s="26">
        <v>45</v>
      </c>
      <c r="B59" s="9"/>
      <c r="C59" s="9"/>
      <c r="D59" s="10"/>
      <c r="E59" s="10"/>
      <c r="F59" s="21"/>
      <c r="G59" s="22">
        <f t="shared" si="37"/>
      </c>
      <c r="H59" s="17">
        <f>IF(AND($H$2="Y",J59&gt;0,OR(AND(G59=1,G68=10),AND(G59=2,G77=20),AND(G59=3,G86=30),AND(G59=4,G95=40),AND(G59=5,G104=50),AND(G59=6,G113=60),AND(G59=7,G122=70),AND(G59=8,G131=80),AND(G59=9,G140=90),AND(G59=10,G149=100))),VLOOKUP(J59-1,SortLookup!$A$13:$B$16,2,FALSE),"")</f>
      </c>
      <c r="I59" s="16" t="str">
        <f>IF(ISNA(VLOOKUP(E59,SortLookup!$A$1:$B$5,2,FALSE))," ",VLOOKUP(E59,SortLookup!$A$1:$B$5,2,FALSE))</f>
        <v> </v>
      </c>
      <c r="J59" s="23" t="str">
        <f>IF(ISNA(VLOOKUP(F59,SortLookup!$A$7:$B$11,2,FALSE))," ",VLOOKUP(F59,SortLookup!$A$7:$B$11,2,FALSE))</f>
        <v> </v>
      </c>
      <c r="K59" s="29">
        <f t="shared" si="0"/>
        <v>0</v>
      </c>
      <c r="L59" s="30">
        <f t="shared" si="1"/>
        <v>0</v>
      </c>
      <c r="M59" s="8">
        <f t="shared" si="2"/>
        <v>0</v>
      </c>
      <c r="N59" s="31">
        <f t="shared" si="3"/>
        <v>0</v>
      </c>
      <c r="O59" s="32">
        <f t="shared" si="4"/>
        <v>0</v>
      </c>
      <c r="P59" s="24"/>
      <c r="Q59" s="1"/>
      <c r="R59" s="1"/>
      <c r="S59" s="1"/>
      <c r="T59" s="1"/>
      <c r="U59" s="1"/>
      <c r="V59" s="1"/>
      <c r="W59" s="2"/>
      <c r="X59" s="2"/>
      <c r="Y59" s="2"/>
      <c r="Z59" s="2"/>
      <c r="AA59" s="25"/>
      <c r="AB59" s="7">
        <f t="shared" si="5"/>
        <v>0</v>
      </c>
      <c r="AC59" s="19">
        <f t="shared" si="6"/>
        <v>0</v>
      </c>
      <c r="AD59" s="6">
        <f t="shared" si="7"/>
        <v>0</v>
      </c>
      <c r="AE59" s="20">
        <f t="shared" si="8"/>
        <v>0</v>
      </c>
      <c r="AF59" s="24"/>
      <c r="AG59" s="1"/>
      <c r="AH59" s="1"/>
      <c r="AI59" s="1"/>
      <c r="AJ59" s="2"/>
      <c r="AK59" s="2"/>
      <c r="AL59" s="2"/>
      <c r="AM59" s="2"/>
      <c r="AN59" s="2"/>
      <c r="AO59" s="7">
        <f t="shared" si="9"/>
        <v>0</v>
      </c>
      <c r="AP59" s="19">
        <f t="shared" si="10"/>
        <v>0</v>
      </c>
      <c r="AQ59" s="6">
        <f t="shared" si="11"/>
        <v>0</v>
      </c>
      <c r="AR59" s="20">
        <f t="shared" si="12"/>
        <v>0</v>
      </c>
      <c r="AS59" s="24"/>
      <c r="AT59" s="1"/>
      <c r="AU59" s="1"/>
      <c r="AV59" s="2"/>
      <c r="AW59" s="2"/>
      <c r="AX59" s="2"/>
      <c r="AY59" s="2"/>
      <c r="AZ59" s="2"/>
      <c r="BA59" s="7">
        <f t="shared" si="13"/>
        <v>0</v>
      </c>
      <c r="BB59" s="19">
        <f t="shared" si="14"/>
        <v>0</v>
      </c>
      <c r="BC59" s="6">
        <f t="shared" si="15"/>
        <v>0</v>
      </c>
      <c r="BD59" s="20">
        <f t="shared" si="16"/>
        <v>0</v>
      </c>
      <c r="BE59" s="24"/>
      <c r="BF59" s="1"/>
      <c r="BG59" s="1"/>
      <c r="BH59" s="2"/>
      <c r="BI59" s="2"/>
      <c r="BJ59" s="2"/>
      <c r="BK59" s="2"/>
      <c r="BL59" s="2"/>
      <c r="BM59" s="7">
        <f t="shared" si="17"/>
        <v>0</v>
      </c>
      <c r="BN59" s="19">
        <f t="shared" si="18"/>
        <v>0</v>
      </c>
      <c r="BO59" s="6">
        <f t="shared" si="19"/>
        <v>0</v>
      </c>
      <c r="BP59" s="20">
        <f t="shared" si="20"/>
        <v>0</v>
      </c>
      <c r="BQ59" s="24"/>
      <c r="BR59" s="1"/>
      <c r="BS59" s="1"/>
      <c r="BT59" s="2"/>
      <c r="BU59" s="2"/>
      <c r="BV59" s="2"/>
      <c r="BW59" s="2"/>
      <c r="BX59" s="2"/>
      <c r="BY59" s="7">
        <f t="shared" si="21"/>
        <v>0</v>
      </c>
      <c r="BZ59" s="19">
        <f t="shared" si="22"/>
        <v>0</v>
      </c>
      <c r="CA59" s="6">
        <f t="shared" si="23"/>
        <v>0</v>
      </c>
      <c r="CB59" s="20">
        <f t="shared" si="24"/>
        <v>0</v>
      </c>
      <c r="CC59" s="24"/>
      <c r="CD59" s="1"/>
      <c r="CE59" s="2"/>
      <c r="CF59" s="2"/>
      <c r="CG59" s="2"/>
      <c r="CH59" s="2"/>
      <c r="CI59" s="2"/>
      <c r="CJ59" s="7">
        <f t="shared" si="25"/>
        <v>0</v>
      </c>
      <c r="CK59" s="19">
        <f t="shared" si="26"/>
        <v>0</v>
      </c>
      <c r="CL59" s="6">
        <f t="shared" si="27"/>
        <v>0</v>
      </c>
      <c r="CM59" s="20">
        <f t="shared" si="28"/>
        <v>0</v>
      </c>
      <c r="CN59" s="24"/>
      <c r="CO59" s="1"/>
      <c r="CP59" s="2"/>
      <c r="CQ59" s="2"/>
      <c r="CR59" s="2"/>
      <c r="CS59" s="2"/>
      <c r="CT59" s="2"/>
      <c r="CU59" s="7">
        <f t="shared" si="29"/>
        <v>0</v>
      </c>
      <c r="CV59" s="19">
        <f t="shared" si="30"/>
        <v>0</v>
      </c>
      <c r="CW59" s="6">
        <f t="shared" si="31"/>
        <v>0</v>
      </c>
      <c r="CX59" s="20">
        <f t="shared" si="32"/>
        <v>0</v>
      </c>
      <c r="CY59" s="24"/>
      <c r="CZ59" s="1"/>
      <c r="DA59" s="2"/>
      <c r="DB59" s="2"/>
      <c r="DC59" s="2"/>
      <c r="DD59" s="2"/>
      <c r="DE59" s="2"/>
      <c r="DF59" s="7">
        <f t="shared" si="33"/>
        <v>0</v>
      </c>
      <c r="DG59" s="19">
        <f t="shared" si="34"/>
        <v>0</v>
      </c>
      <c r="DH59" s="6">
        <f t="shared" si="35"/>
        <v>0</v>
      </c>
      <c r="DI59" s="20">
        <f t="shared" si="36"/>
        <v>0</v>
      </c>
    </row>
    <row r="60" spans="1:113" ht="12.75" hidden="1">
      <c r="A60" s="26">
        <v>46</v>
      </c>
      <c r="B60" s="9"/>
      <c r="C60" s="9"/>
      <c r="D60" s="10"/>
      <c r="E60" s="10"/>
      <c r="F60" s="21"/>
      <c r="G60" s="22">
        <f t="shared" si="37"/>
      </c>
      <c r="H60" s="17">
        <f>IF(AND($H$2="Y",J60&gt;0,OR(AND(G60=1,G69=10),AND(G60=2,G78=20),AND(G60=3,G87=30),AND(G60=4,G96=40),AND(G60=5,G105=50),AND(G60=6,G114=60),AND(G60=7,G123=70),AND(G60=8,G132=80),AND(G60=9,G141=90),AND(G60=10,G150=100))),VLOOKUP(J60-1,SortLookup!$A$13:$B$16,2,FALSE),"")</f>
      </c>
      <c r="I60" s="16" t="str">
        <f>IF(ISNA(VLOOKUP(E60,SortLookup!$A$1:$B$5,2,FALSE))," ",VLOOKUP(E60,SortLookup!$A$1:$B$5,2,FALSE))</f>
        <v> </v>
      </c>
      <c r="J60" s="23" t="str">
        <f>IF(ISNA(VLOOKUP(F60,SortLookup!$A$7:$B$11,2,FALSE))," ",VLOOKUP(F60,SortLookup!$A$7:$B$11,2,FALSE))</f>
        <v> </v>
      </c>
      <c r="K60" s="29">
        <f t="shared" si="0"/>
        <v>0</v>
      </c>
      <c r="L60" s="30">
        <f t="shared" si="1"/>
        <v>0</v>
      </c>
      <c r="M60" s="8">
        <f t="shared" si="2"/>
        <v>0</v>
      </c>
      <c r="N60" s="31">
        <f t="shared" si="3"/>
        <v>0</v>
      </c>
      <c r="O60" s="32">
        <f t="shared" si="4"/>
        <v>0</v>
      </c>
      <c r="P60" s="24"/>
      <c r="Q60" s="1"/>
      <c r="R60" s="1"/>
      <c r="S60" s="1"/>
      <c r="T60" s="1"/>
      <c r="U60" s="1"/>
      <c r="V60" s="1"/>
      <c r="W60" s="2"/>
      <c r="X60" s="2"/>
      <c r="Y60" s="2"/>
      <c r="Z60" s="2"/>
      <c r="AA60" s="25"/>
      <c r="AB60" s="7">
        <f t="shared" si="5"/>
        <v>0</v>
      </c>
      <c r="AC60" s="19">
        <f t="shared" si="6"/>
        <v>0</v>
      </c>
      <c r="AD60" s="6">
        <f t="shared" si="7"/>
        <v>0</v>
      </c>
      <c r="AE60" s="20">
        <f t="shared" si="8"/>
        <v>0</v>
      </c>
      <c r="AF60" s="24"/>
      <c r="AG60" s="1"/>
      <c r="AH60" s="1"/>
      <c r="AI60" s="1"/>
      <c r="AJ60" s="2"/>
      <c r="AK60" s="2"/>
      <c r="AL60" s="2"/>
      <c r="AM60" s="2"/>
      <c r="AN60" s="2"/>
      <c r="AO60" s="7">
        <f t="shared" si="9"/>
        <v>0</v>
      </c>
      <c r="AP60" s="19">
        <f t="shared" si="10"/>
        <v>0</v>
      </c>
      <c r="AQ60" s="6">
        <f t="shared" si="11"/>
        <v>0</v>
      </c>
      <c r="AR60" s="20">
        <f t="shared" si="12"/>
        <v>0</v>
      </c>
      <c r="AS60" s="24"/>
      <c r="AT60" s="1"/>
      <c r="AU60" s="1"/>
      <c r="AV60" s="2"/>
      <c r="AW60" s="2"/>
      <c r="AX60" s="2"/>
      <c r="AY60" s="2"/>
      <c r="AZ60" s="2"/>
      <c r="BA60" s="7">
        <f t="shared" si="13"/>
        <v>0</v>
      </c>
      <c r="BB60" s="19">
        <f t="shared" si="14"/>
        <v>0</v>
      </c>
      <c r="BC60" s="6">
        <f t="shared" si="15"/>
        <v>0</v>
      </c>
      <c r="BD60" s="20">
        <f t="shared" si="16"/>
        <v>0</v>
      </c>
      <c r="BE60" s="24"/>
      <c r="BF60" s="1"/>
      <c r="BG60" s="1"/>
      <c r="BH60" s="2"/>
      <c r="BI60" s="2"/>
      <c r="BJ60" s="2"/>
      <c r="BK60" s="2"/>
      <c r="BL60" s="2"/>
      <c r="BM60" s="7">
        <f t="shared" si="17"/>
        <v>0</v>
      </c>
      <c r="BN60" s="19">
        <f t="shared" si="18"/>
        <v>0</v>
      </c>
      <c r="BO60" s="6">
        <f t="shared" si="19"/>
        <v>0</v>
      </c>
      <c r="BP60" s="20">
        <f t="shared" si="20"/>
        <v>0</v>
      </c>
      <c r="BQ60" s="24"/>
      <c r="BR60" s="1"/>
      <c r="BS60" s="1"/>
      <c r="BT60" s="2"/>
      <c r="BU60" s="2"/>
      <c r="BV60" s="2"/>
      <c r="BW60" s="2"/>
      <c r="BX60" s="2"/>
      <c r="BY60" s="7">
        <f t="shared" si="21"/>
        <v>0</v>
      </c>
      <c r="BZ60" s="19">
        <f t="shared" si="22"/>
        <v>0</v>
      </c>
      <c r="CA60" s="6">
        <f t="shared" si="23"/>
        <v>0</v>
      </c>
      <c r="CB60" s="20">
        <f t="shared" si="24"/>
        <v>0</v>
      </c>
      <c r="CC60" s="24"/>
      <c r="CD60" s="1"/>
      <c r="CE60" s="2"/>
      <c r="CF60" s="2"/>
      <c r="CG60" s="2"/>
      <c r="CH60" s="2"/>
      <c r="CI60" s="2"/>
      <c r="CJ60" s="7">
        <f t="shared" si="25"/>
        <v>0</v>
      </c>
      <c r="CK60" s="19">
        <f t="shared" si="26"/>
        <v>0</v>
      </c>
      <c r="CL60" s="6">
        <f t="shared" si="27"/>
        <v>0</v>
      </c>
      <c r="CM60" s="20">
        <f t="shared" si="28"/>
        <v>0</v>
      </c>
      <c r="CN60" s="24"/>
      <c r="CO60" s="1"/>
      <c r="CP60" s="2"/>
      <c r="CQ60" s="2"/>
      <c r="CR60" s="2"/>
      <c r="CS60" s="2"/>
      <c r="CT60" s="2"/>
      <c r="CU60" s="7">
        <f t="shared" si="29"/>
        <v>0</v>
      </c>
      <c r="CV60" s="19">
        <f t="shared" si="30"/>
        <v>0</v>
      </c>
      <c r="CW60" s="6">
        <f t="shared" si="31"/>
        <v>0</v>
      </c>
      <c r="CX60" s="20">
        <f t="shared" si="32"/>
        <v>0</v>
      </c>
      <c r="CY60" s="24"/>
      <c r="CZ60" s="1"/>
      <c r="DA60" s="2"/>
      <c r="DB60" s="2"/>
      <c r="DC60" s="2"/>
      <c r="DD60" s="2"/>
      <c r="DE60" s="2"/>
      <c r="DF60" s="7">
        <f t="shared" si="33"/>
        <v>0</v>
      </c>
      <c r="DG60" s="19">
        <f t="shared" si="34"/>
        <v>0</v>
      </c>
      <c r="DH60" s="6">
        <f t="shared" si="35"/>
        <v>0</v>
      </c>
      <c r="DI60" s="20">
        <f t="shared" si="36"/>
        <v>0</v>
      </c>
    </row>
    <row r="61" spans="1:113" ht="12.75" hidden="1">
      <c r="A61" s="26">
        <v>47</v>
      </c>
      <c r="B61" s="9"/>
      <c r="C61" s="9"/>
      <c r="D61" s="10"/>
      <c r="E61" s="10"/>
      <c r="F61" s="21"/>
      <c r="G61" s="22">
        <f t="shared" si="37"/>
      </c>
      <c r="H61" s="17">
        <f>IF(AND($H$2="Y",J61&gt;0,OR(AND(G61=1,G70=10),AND(G61=2,G79=20),AND(G61=3,G88=30),AND(G61=4,G97=40),AND(G61=5,G106=50),AND(G61=6,G115=60),AND(G61=7,G124=70),AND(G61=8,G133=80),AND(G61=9,G142=90),AND(G61=10,G151=100))),VLOOKUP(J61-1,SortLookup!$A$13:$B$16,2,FALSE),"")</f>
      </c>
      <c r="I61" s="16" t="str">
        <f>IF(ISNA(VLOOKUP(E61,SortLookup!$A$1:$B$5,2,FALSE))," ",VLOOKUP(E61,SortLookup!$A$1:$B$5,2,FALSE))</f>
        <v> </v>
      </c>
      <c r="J61" s="23" t="str">
        <f>IF(ISNA(VLOOKUP(F61,SortLookup!$A$7:$B$11,2,FALSE))," ",VLOOKUP(F61,SortLookup!$A$7:$B$11,2,FALSE))</f>
        <v> </v>
      </c>
      <c r="K61" s="29">
        <f t="shared" si="0"/>
        <v>0</v>
      </c>
      <c r="L61" s="30">
        <f t="shared" si="1"/>
        <v>0</v>
      </c>
      <c r="M61" s="8">
        <f t="shared" si="2"/>
        <v>0</v>
      </c>
      <c r="N61" s="31">
        <f t="shared" si="3"/>
        <v>0</v>
      </c>
      <c r="O61" s="32">
        <f t="shared" si="4"/>
        <v>0</v>
      </c>
      <c r="P61" s="24"/>
      <c r="Q61" s="1"/>
      <c r="R61" s="1"/>
      <c r="S61" s="1"/>
      <c r="T61" s="1"/>
      <c r="U61" s="1"/>
      <c r="V61" s="1"/>
      <c r="W61" s="2"/>
      <c r="X61" s="2"/>
      <c r="Y61" s="2"/>
      <c r="Z61" s="2"/>
      <c r="AA61" s="25"/>
      <c r="AB61" s="7">
        <f t="shared" si="5"/>
        <v>0</v>
      </c>
      <c r="AC61" s="19">
        <f t="shared" si="6"/>
        <v>0</v>
      </c>
      <c r="AD61" s="6">
        <f t="shared" si="7"/>
        <v>0</v>
      </c>
      <c r="AE61" s="20">
        <f t="shared" si="8"/>
        <v>0</v>
      </c>
      <c r="AF61" s="24"/>
      <c r="AG61" s="1"/>
      <c r="AH61" s="1"/>
      <c r="AI61" s="1"/>
      <c r="AJ61" s="2"/>
      <c r="AK61" s="2"/>
      <c r="AL61" s="2"/>
      <c r="AM61" s="2"/>
      <c r="AN61" s="2"/>
      <c r="AO61" s="7">
        <f t="shared" si="9"/>
        <v>0</v>
      </c>
      <c r="AP61" s="19">
        <f t="shared" si="10"/>
        <v>0</v>
      </c>
      <c r="AQ61" s="6">
        <f t="shared" si="11"/>
        <v>0</v>
      </c>
      <c r="AR61" s="20">
        <f t="shared" si="12"/>
        <v>0</v>
      </c>
      <c r="AS61" s="24"/>
      <c r="AT61" s="1"/>
      <c r="AU61" s="1"/>
      <c r="AV61" s="2"/>
      <c r="AW61" s="2"/>
      <c r="AX61" s="2"/>
      <c r="AY61" s="2"/>
      <c r="AZ61" s="2"/>
      <c r="BA61" s="7">
        <f t="shared" si="13"/>
        <v>0</v>
      </c>
      <c r="BB61" s="19">
        <f t="shared" si="14"/>
        <v>0</v>
      </c>
      <c r="BC61" s="6">
        <f t="shared" si="15"/>
        <v>0</v>
      </c>
      <c r="BD61" s="20">
        <f t="shared" si="16"/>
        <v>0</v>
      </c>
      <c r="BE61" s="24"/>
      <c r="BF61" s="1"/>
      <c r="BG61" s="1"/>
      <c r="BH61" s="2"/>
      <c r="BI61" s="2"/>
      <c r="BJ61" s="2"/>
      <c r="BK61" s="2"/>
      <c r="BL61" s="2"/>
      <c r="BM61" s="7">
        <f t="shared" si="17"/>
        <v>0</v>
      </c>
      <c r="BN61" s="19">
        <f t="shared" si="18"/>
        <v>0</v>
      </c>
      <c r="BO61" s="6">
        <f t="shared" si="19"/>
        <v>0</v>
      </c>
      <c r="BP61" s="20">
        <f t="shared" si="20"/>
        <v>0</v>
      </c>
      <c r="BQ61" s="24"/>
      <c r="BR61" s="1"/>
      <c r="BS61" s="1"/>
      <c r="BT61" s="2"/>
      <c r="BU61" s="2"/>
      <c r="BV61" s="2"/>
      <c r="BW61" s="2"/>
      <c r="BX61" s="2"/>
      <c r="BY61" s="7">
        <f t="shared" si="21"/>
        <v>0</v>
      </c>
      <c r="BZ61" s="19">
        <f t="shared" si="22"/>
        <v>0</v>
      </c>
      <c r="CA61" s="6">
        <f t="shared" si="23"/>
        <v>0</v>
      </c>
      <c r="CB61" s="20">
        <f t="shared" si="24"/>
        <v>0</v>
      </c>
      <c r="CC61" s="24"/>
      <c r="CD61" s="1"/>
      <c r="CE61" s="2"/>
      <c r="CF61" s="2"/>
      <c r="CG61" s="2"/>
      <c r="CH61" s="2"/>
      <c r="CI61" s="2"/>
      <c r="CJ61" s="7">
        <f t="shared" si="25"/>
        <v>0</v>
      </c>
      <c r="CK61" s="19">
        <f t="shared" si="26"/>
        <v>0</v>
      </c>
      <c r="CL61" s="6">
        <f t="shared" si="27"/>
        <v>0</v>
      </c>
      <c r="CM61" s="20">
        <f t="shared" si="28"/>
        <v>0</v>
      </c>
      <c r="CN61" s="24"/>
      <c r="CO61" s="1"/>
      <c r="CP61" s="2"/>
      <c r="CQ61" s="2"/>
      <c r="CR61" s="2"/>
      <c r="CS61" s="2"/>
      <c r="CT61" s="2"/>
      <c r="CU61" s="7">
        <f t="shared" si="29"/>
        <v>0</v>
      </c>
      <c r="CV61" s="19">
        <f t="shared" si="30"/>
        <v>0</v>
      </c>
      <c r="CW61" s="6">
        <f t="shared" si="31"/>
        <v>0</v>
      </c>
      <c r="CX61" s="20">
        <f t="shared" si="32"/>
        <v>0</v>
      </c>
      <c r="CY61" s="24"/>
      <c r="CZ61" s="1"/>
      <c r="DA61" s="2"/>
      <c r="DB61" s="2"/>
      <c r="DC61" s="2"/>
      <c r="DD61" s="2"/>
      <c r="DE61" s="2"/>
      <c r="DF61" s="7">
        <f t="shared" si="33"/>
        <v>0</v>
      </c>
      <c r="DG61" s="19">
        <f t="shared" si="34"/>
        <v>0</v>
      </c>
      <c r="DH61" s="6">
        <f t="shared" si="35"/>
        <v>0</v>
      </c>
      <c r="DI61" s="20">
        <f t="shared" si="36"/>
        <v>0</v>
      </c>
    </row>
    <row r="62" spans="1:113" ht="12.75" hidden="1">
      <c r="A62" s="26">
        <v>48</v>
      </c>
      <c r="B62" s="9"/>
      <c r="C62" s="9"/>
      <c r="D62" s="10"/>
      <c r="E62" s="10"/>
      <c r="F62" s="21"/>
      <c r="G62" s="22">
        <f t="shared" si="37"/>
      </c>
      <c r="H62" s="17">
        <f>IF(AND($H$2="Y",J62&gt;0,OR(AND(G62=1,G71=10),AND(G62=2,G80=20),AND(G62=3,G89=30),AND(G62=4,G98=40),AND(G62=5,G107=50),AND(G62=6,G116=60),AND(G62=7,G125=70),AND(G62=8,G134=80),AND(G62=9,G143=90),AND(G62=10,G152=100))),VLOOKUP(J62-1,SortLookup!$A$13:$B$16,2,FALSE),"")</f>
      </c>
      <c r="I62" s="16" t="str">
        <f>IF(ISNA(VLOOKUP(E62,SortLookup!$A$1:$B$5,2,FALSE))," ",VLOOKUP(E62,SortLookup!$A$1:$B$5,2,FALSE))</f>
        <v> </v>
      </c>
      <c r="J62" s="23" t="str">
        <f>IF(ISNA(VLOOKUP(F62,SortLookup!$A$7:$B$11,2,FALSE))," ",VLOOKUP(F62,SortLookup!$A$7:$B$11,2,FALSE))</f>
        <v> </v>
      </c>
      <c r="K62" s="29">
        <f t="shared" si="0"/>
        <v>0</v>
      </c>
      <c r="L62" s="30">
        <f t="shared" si="1"/>
        <v>0</v>
      </c>
      <c r="M62" s="8">
        <f t="shared" si="2"/>
        <v>0</v>
      </c>
      <c r="N62" s="31">
        <f t="shared" si="3"/>
        <v>0</v>
      </c>
      <c r="O62" s="32">
        <f t="shared" si="4"/>
        <v>0</v>
      </c>
      <c r="P62" s="24"/>
      <c r="Q62" s="1"/>
      <c r="R62" s="1"/>
      <c r="S62" s="1"/>
      <c r="T62" s="1"/>
      <c r="U62" s="1"/>
      <c r="V62" s="1"/>
      <c r="W62" s="2"/>
      <c r="X62" s="2"/>
      <c r="Y62" s="2"/>
      <c r="Z62" s="2"/>
      <c r="AA62" s="25"/>
      <c r="AB62" s="7">
        <f t="shared" si="5"/>
        <v>0</v>
      </c>
      <c r="AC62" s="19">
        <f t="shared" si="6"/>
        <v>0</v>
      </c>
      <c r="AD62" s="6">
        <f t="shared" si="7"/>
        <v>0</v>
      </c>
      <c r="AE62" s="20">
        <f t="shared" si="8"/>
        <v>0</v>
      </c>
      <c r="AF62" s="24"/>
      <c r="AG62" s="1"/>
      <c r="AH62" s="1"/>
      <c r="AI62" s="1"/>
      <c r="AJ62" s="2"/>
      <c r="AK62" s="2"/>
      <c r="AL62" s="2"/>
      <c r="AM62" s="2"/>
      <c r="AN62" s="2"/>
      <c r="AO62" s="7">
        <f t="shared" si="9"/>
        <v>0</v>
      </c>
      <c r="AP62" s="19">
        <f t="shared" si="10"/>
        <v>0</v>
      </c>
      <c r="AQ62" s="6">
        <f t="shared" si="11"/>
        <v>0</v>
      </c>
      <c r="AR62" s="20">
        <f t="shared" si="12"/>
        <v>0</v>
      </c>
      <c r="AS62" s="24"/>
      <c r="AT62" s="1"/>
      <c r="AU62" s="1"/>
      <c r="AV62" s="2"/>
      <c r="AW62" s="2"/>
      <c r="AX62" s="2"/>
      <c r="AY62" s="2"/>
      <c r="AZ62" s="2"/>
      <c r="BA62" s="7">
        <f t="shared" si="13"/>
        <v>0</v>
      </c>
      <c r="BB62" s="19">
        <f t="shared" si="14"/>
        <v>0</v>
      </c>
      <c r="BC62" s="6">
        <f t="shared" si="15"/>
        <v>0</v>
      </c>
      <c r="BD62" s="20">
        <f t="shared" si="16"/>
        <v>0</v>
      </c>
      <c r="BE62" s="24"/>
      <c r="BF62" s="1"/>
      <c r="BG62" s="1"/>
      <c r="BH62" s="2"/>
      <c r="BI62" s="2"/>
      <c r="BJ62" s="2"/>
      <c r="BK62" s="2"/>
      <c r="BL62" s="2"/>
      <c r="BM62" s="7">
        <f t="shared" si="17"/>
        <v>0</v>
      </c>
      <c r="BN62" s="19">
        <f t="shared" si="18"/>
        <v>0</v>
      </c>
      <c r="BO62" s="6">
        <f t="shared" si="19"/>
        <v>0</v>
      </c>
      <c r="BP62" s="20">
        <f t="shared" si="20"/>
        <v>0</v>
      </c>
      <c r="BQ62" s="24"/>
      <c r="BR62" s="1"/>
      <c r="BS62" s="1"/>
      <c r="BT62" s="2"/>
      <c r="BU62" s="2"/>
      <c r="BV62" s="2"/>
      <c r="BW62" s="2"/>
      <c r="BX62" s="2"/>
      <c r="BY62" s="7">
        <f t="shared" si="21"/>
        <v>0</v>
      </c>
      <c r="BZ62" s="19">
        <f t="shared" si="22"/>
        <v>0</v>
      </c>
      <c r="CA62" s="6">
        <f t="shared" si="23"/>
        <v>0</v>
      </c>
      <c r="CB62" s="20">
        <f t="shared" si="24"/>
        <v>0</v>
      </c>
      <c r="CC62" s="24"/>
      <c r="CD62" s="1"/>
      <c r="CE62" s="2"/>
      <c r="CF62" s="2"/>
      <c r="CG62" s="2"/>
      <c r="CH62" s="2"/>
      <c r="CI62" s="2"/>
      <c r="CJ62" s="7">
        <f t="shared" si="25"/>
        <v>0</v>
      </c>
      <c r="CK62" s="19">
        <f t="shared" si="26"/>
        <v>0</v>
      </c>
      <c r="CL62" s="6">
        <f t="shared" si="27"/>
        <v>0</v>
      </c>
      <c r="CM62" s="20">
        <f t="shared" si="28"/>
        <v>0</v>
      </c>
      <c r="CN62" s="24"/>
      <c r="CO62" s="1"/>
      <c r="CP62" s="2"/>
      <c r="CQ62" s="2"/>
      <c r="CR62" s="2"/>
      <c r="CS62" s="2"/>
      <c r="CT62" s="2"/>
      <c r="CU62" s="7">
        <f t="shared" si="29"/>
        <v>0</v>
      </c>
      <c r="CV62" s="19">
        <f t="shared" si="30"/>
        <v>0</v>
      </c>
      <c r="CW62" s="6">
        <f t="shared" si="31"/>
        <v>0</v>
      </c>
      <c r="CX62" s="20">
        <f t="shared" si="32"/>
        <v>0</v>
      </c>
      <c r="CY62" s="24"/>
      <c r="CZ62" s="1"/>
      <c r="DA62" s="2"/>
      <c r="DB62" s="2"/>
      <c r="DC62" s="2"/>
      <c r="DD62" s="2"/>
      <c r="DE62" s="2"/>
      <c r="DF62" s="7">
        <f t="shared" si="33"/>
        <v>0</v>
      </c>
      <c r="DG62" s="19">
        <f t="shared" si="34"/>
        <v>0</v>
      </c>
      <c r="DH62" s="6">
        <f t="shared" si="35"/>
        <v>0</v>
      </c>
      <c r="DI62" s="20">
        <f t="shared" si="36"/>
        <v>0</v>
      </c>
    </row>
    <row r="63" spans="1:113" ht="12.75" hidden="1">
      <c r="A63" s="26">
        <v>49</v>
      </c>
      <c r="B63" s="9"/>
      <c r="C63" s="9"/>
      <c r="D63" s="10"/>
      <c r="E63" s="10"/>
      <c r="F63" s="21"/>
      <c r="G63" s="22">
        <f t="shared" si="37"/>
      </c>
      <c r="H63" s="17">
        <f>IF(AND($H$2="Y",J63&gt;0,OR(AND(G63=1,G72=10),AND(G63=2,G81=20),AND(G63=3,G90=30),AND(G63=4,G99=40),AND(G63=5,G108=50),AND(G63=6,G117=60),AND(G63=7,G126=70),AND(G63=8,G135=80),AND(G63=9,G144=90),AND(G63=10,G153=100))),VLOOKUP(J63-1,SortLookup!$A$13:$B$16,2,FALSE),"")</f>
      </c>
      <c r="I63" s="16" t="str">
        <f>IF(ISNA(VLOOKUP(E63,SortLookup!$A$1:$B$5,2,FALSE))," ",VLOOKUP(E63,SortLookup!$A$1:$B$5,2,FALSE))</f>
        <v> </v>
      </c>
      <c r="J63" s="23" t="str">
        <f>IF(ISNA(VLOOKUP(F63,SortLookup!$A$7:$B$11,2,FALSE))," ",VLOOKUP(F63,SortLookup!$A$7:$B$11,2,FALSE))</f>
        <v> </v>
      </c>
      <c r="K63" s="29">
        <f t="shared" si="0"/>
        <v>0</v>
      </c>
      <c r="L63" s="30">
        <f t="shared" si="1"/>
        <v>0</v>
      </c>
      <c r="M63" s="8">
        <f t="shared" si="2"/>
        <v>0</v>
      </c>
      <c r="N63" s="31">
        <f t="shared" si="3"/>
        <v>0</v>
      </c>
      <c r="O63" s="32">
        <f t="shared" si="4"/>
        <v>0</v>
      </c>
      <c r="P63" s="24"/>
      <c r="Q63" s="1"/>
      <c r="R63" s="1"/>
      <c r="S63" s="1"/>
      <c r="T63" s="1"/>
      <c r="U63" s="1"/>
      <c r="V63" s="1"/>
      <c r="W63" s="2"/>
      <c r="X63" s="2"/>
      <c r="Y63" s="2"/>
      <c r="Z63" s="2"/>
      <c r="AA63" s="25"/>
      <c r="AB63" s="7">
        <f t="shared" si="5"/>
        <v>0</v>
      </c>
      <c r="AC63" s="19">
        <f t="shared" si="6"/>
        <v>0</v>
      </c>
      <c r="AD63" s="6">
        <f t="shared" si="7"/>
        <v>0</v>
      </c>
      <c r="AE63" s="20">
        <f t="shared" si="8"/>
        <v>0</v>
      </c>
      <c r="AF63" s="24"/>
      <c r="AG63" s="1"/>
      <c r="AH63" s="1"/>
      <c r="AI63" s="1"/>
      <c r="AJ63" s="2"/>
      <c r="AK63" s="2"/>
      <c r="AL63" s="2"/>
      <c r="AM63" s="2"/>
      <c r="AN63" s="2"/>
      <c r="AO63" s="7">
        <f t="shared" si="9"/>
        <v>0</v>
      </c>
      <c r="AP63" s="19">
        <f t="shared" si="10"/>
        <v>0</v>
      </c>
      <c r="AQ63" s="6">
        <f t="shared" si="11"/>
        <v>0</v>
      </c>
      <c r="AR63" s="20">
        <f t="shared" si="12"/>
        <v>0</v>
      </c>
      <c r="AS63" s="24"/>
      <c r="AT63" s="1"/>
      <c r="AU63" s="1"/>
      <c r="AV63" s="2"/>
      <c r="AW63" s="2"/>
      <c r="AX63" s="2"/>
      <c r="AY63" s="2"/>
      <c r="AZ63" s="2"/>
      <c r="BA63" s="7">
        <f t="shared" si="13"/>
        <v>0</v>
      </c>
      <c r="BB63" s="19">
        <f t="shared" si="14"/>
        <v>0</v>
      </c>
      <c r="BC63" s="6">
        <f t="shared" si="15"/>
        <v>0</v>
      </c>
      <c r="BD63" s="20">
        <f t="shared" si="16"/>
        <v>0</v>
      </c>
      <c r="BE63" s="24"/>
      <c r="BF63" s="1"/>
      <c r="BG63" s="1"/>
      <c r="BH63" s="2"/>
      <c r="BI63" s="2"/>
      <c r="BJ63" s="2"/>
      <c r="BK63" s="2"/>
      <c r="BL63" s="2"/>
      <c r="BM63" s="7">
        <f t="shared" si="17"/>
        <v>0</v>
      </c>
      <c r="BN63" s="19">
        <f t="shared" si="18"/>
        <v>0</v>
      </c>
      <c r="BO63" s="6">
        <f t="shared" si="19"/>
        <v>0</v>
      </c>
      <c r="BP63" s="20">
        <f t="shared" si="20"/>
        <v>0</v>
      </c>
      <c r="BQ63" s="24"/>
      <c r="BR63" s="1"/>
      <c r="BS63" s="1"/>
      <c r="BT63" s="2"/>
      <c r="BU63" s="2"/>
      <c r="BV63" s="2"/>
      <c r="BW63" s="2"/>
      <c r="BX63" s="2"/>
      <c r="BY63" s="7">
        <f t="shared" si="21"/>
        <v>0</v>
      </c>
      <c r="BZ63" s="19">
        <f t="shared" si="22"/>
        <v>0</v>
      </c>
      <c r="CA63" s="6">
        <f t="shared" si="23"/>
        <v>0</v>
      </c>
      <c r="CB63" s="20">
        <f t="shared" si="24"/>
        <v>0</v>
      </c>
      <c r="CC63" s="24"/>
      <c r="CD63" s="1"/>
      <c r="CE63" s="2"/>
      <c r="CF63" s="2"/>
      <c r="CG63" s="2"/>
      <c r="CH63" s="2"/>
      <c r="CI63" s="2"/>
      <c r="CJ63" s="7">
        <f t="shared" si="25"/>
        <v>0</v>
      </c>
      <c r="CK63" s="19">
        <f t="shared" si="26"/>
        <v>0</v>
      </c>
      <c r="CL63" s="6">
        <f t="shared" si="27"/>
        <v>0</v>
      </c>
      <c r="CM63" s="20">
        <f t="shared" si="28"/>
        <v>0</v>
      </c>
      <c r="CN63" s="24"/>
      <c r="CO63" s="1"/>
      <c r="CP63" s="2"/>
      <c r="CQ63" s="2"/>
      <c r="CR63" s="2"/>
      <c r="CS63" s="2"/>
      <c r="CT63" s="2"/>
      <c r="CU63" s="7">
        <f t="shared" si="29"/>
        <v>0</v>
      </c>
      <c r="CV63" s="19">
        <f t="shared" si="30"/>
        <v>0</v>
      </c>
      <c r="CW63" s="6">
        <f t="shared" si="31"/>
        <v>0</v>
      </c>
      <c r="CX63" s="20">
        <f t="shared" si="32"/>
        <v>0</v>
      </c>
      <c r="CY63" s="24"/>
      <c r="CZ63" s="1"/>
      <c r="DA63" s="2"/>
      <c r="DB63" s="2"/>
      <c r="DC63" s="2"/>
      <c r="DD63" s="2"/>
      <c r="DE63" s="2"/>
      <c r="DF63" s="7">
        <f t="shared" si="33"/>
        <v>0</v>
      </c>
      <c r="DG63" s="19">
        <f t="shared" si="34"/>
        <v>0</v>
      </c>
      <c r="DH63" s="6">
        <f t="shared" si="35"/>
        <v>0</v>
      </c>
      <c r="DI63" s="20">
        <f t="shared" si="36"/>
        <v>0</v>
      </c>
    </row>
    <row r="64" spans="1:113" ht="12.75" hidden="1">
      <c r="A64" s="26">
        <v>50</v>
      </c>
      <c r="B64" s="9"/>
      <c r="C64" s="9"/>
      <c r="D64" s="10"/>
      <c r="E64" s="10"/>
      <c r="F64" s="21"/>
      <c r="G64" s="22">
        <f t="shared" si="37"/>
      </c>
      <c r="H64" s="17">
        <f>IF(AND($H$2="Y",J64&gt;0,OR(AND(G64=1,G73=10),AND(G64=2,G82=20),AND(G64=3,G91=30),AND(G64=4,G100=40),AND(G64=5,G109=50),AND(G64=6,G118=60),AND(G64=7,G127=70),AND(G64=8,G136=80),AND(G64=9,G145=90),AND(G64=10,G154=100))),VLOOKUP(J64-1,SortLookup!$A$13:$B$16,2,FALSE),"")</f>
      </c>
      <c r="I64" s="16" t="str">
        <f>IF(ISNA(VLOOKUP(E64,SortLookup!$A$1:$B$5,2,FALSE))," ",VLOOKUP(E64,SortLookup!$A$1:$B$5,2,FALSE))</f>
        <v> </v>
      </c>
      <c r="J64" s="23" t="str">
        <f>IF(ISNA(VLOOKUP(F64,SortLookup!$A$7:$B$11,2,FALSE))," ",VLOOKUP(F64,SortLookup!$A$7:$B$11,2,FALSE))</f>
        <v> </v>
      </c>
      <c r="K64" s="29">
        <f t="shared" si="0"/>
        <v>0</v>
      </c>
      <c r="L64" s="30">
        <f t="shared" si="1"/>
        <v>0</v>
      </c>
      <c r="M64" s="8">
        <f t="shared" si="2"/>
        <v>0</v>
      </c>
      <c r="N64" s="31">
        <f t="shared" si="3"/>
        <v>0</v>
      </c>
      <c r="O64" s="32">
        <f t="shared" si="4"/>
        <v>0</v>
      </c>
      <c r="P64" s="24"/>
      <c r="Q64" s="1"/>
      <c r="R64" s="1"/>
      <c r="S64" s="1"/>
      <c r="T64" s="1"/>
      <c r="U64" s="1"/>
      <c r="V64" s="1"/>
      <c r="W64" s="2"/>
      <c r="X64" s="2"/>
      <c r="Y64" s="2"/>
      <c r="Z64" s="2"/>
      <c r="AA64" s="25"/>
      <c r="AB64" s="7">
        <f t="shared" si="5"/>
        <v>0</v>
      </c>
      <c r="AC64" s="19">
        <f t="shared" si="6"/>
        <v>0</v>
      </c>
      <c r="AD64" s="6">
        <f t="shared" si="7"/>
        <v>0</v>
      </c>
      <c r="AE64" s="20">
        <f t="shared" si="8"/>
        <v>0</v>
      </c>
      <c r="AF64" s="24"/>
      <c r="AG64" s="1"/>
      <c r="AH64" s="1"/>
      <c r="AI64" s="1"/>
      <c r="AJ64" s="2"/>
      <c r="AK64" s="2"/>
      <c r="AL64" s="2"/>
      <c r="AM64" s="2"/>
      <c r="AN64" s="2"/>
      <c r="AO64" s="7">
        <f t="shared" si="9"/>
        <v>0</v>
      </c>
      <c r="AP64" s="19">
        <f t="shared" si="10"/>
        <v>0</v>
      </c>
      <c r="AQ64" s="6">
        <f t="shared" si="11"/>
        <v>0</v>
      </c>
      <c r="AR64" s="20">
        <f t="shared" si="12"/>
        <v>0</v>
      </c>
      <c r="AS64" s="24"/>
      <c r="AT64" s="1"/>
      <c r="AU64" s="1"/>
      <c r="AV64" s="2"/>
      <c r="AW64" s="2"/>
      <c r="AX64" s="2"/>
      <c r="AY64" s="2"/>
      <c r="AZ64" s="2"/>
      <c r="BA64" s="7">
        <f t="shared" si="13"/>
        <v>0</v>
      </c>
      <c r="BB64" s="19">
        <f t="shared" si="14"/>
        <v>0</v>
      </c>
      <c r="BC64" s="6">
        <f t="shared" si="15"/>
        <v>0</v>
      </c>
      <c r="BD64" s="20">
        <f t="shared" si="16"/>
        <v>0</v>
      </c>
      <c r="BE64" s="24"/>
      <c r="BF64" s="1"/>
      <c r="BG64" s="1"/>
      <c r="BH64" s="2"/>
      <c r="BI64" s="2"/>
      <c r="BJ64" s="2"/>
      <c r="BK64" s="2"/>
      <c r="BL64" s="2"/>
      <c r="BM64" s="7">
        <f t="shared" si="17"/>
        <v>0</v>
      </c>
      <c r="BN64" s="19">
        <f t="shared" si="18"/>
        <v>0</v>
      </c>
      <c r="BO64" s="6">
        <f t="shared" si="19"/>
        <v>0</v>
      </c>
      <c r="BP64" s="20">
        <f t="shared" si="20"/>
        <v>0</v>
      </c>
      <c r="BQ64" s="24"/>
      <c r="BR64" s="1"/>
      <c r="BS64" s="1"/>
      <c r="BT64" s="2"/>
      <c r="BU64" s="2"/>
      <c r="BV64" s="2"/>
      <c r="BW64" s="2"/>
      <c r="BX64" s="2"/>
      <c r="BY64" s="7">
        <f t="shared" si="21"/>
        <v>0</v>
      </c>
      <c r="BZ64" s="19">
        <f t="shared" si="22"/>
        <v>0</v>
      </c>
      <c r="CA64" s="6">
        <f t="shared" si="23"/>
        <v>0</v>
      </c>
      <c r="CB64" s="20">
        <f t="shared" si="24"/>
        <v>0</v>
      </c>
      <c r="CC64" s="24"/>
      <c r="CD64" s="1"/>
      <c r="CE64" s="2"/>
      <c r="CF64" s="2"/>
      <c r="CG64" s="2"/>
      <c r="CH64" s="2"/>
      <c r="CI64" s="2"/>
      <c r="CJ64" s="7">
        <f t="shared" si="25"/>
        <v>0</v>
      </c>
      <c r="CK64" s="19">
        <f t="shared" si="26"/>
        <v>0</v>
      </c>
      <c r="CL64" s="6">
        <f t="shared" si="27"/>
        <v>0</v>
      </c>
      <c r="CM64" s="20">
        <f t="shared" si="28"/>
        <v>0</v>
      </c>
      <c r="CN64" s="24"/>
      <c r="CO64" s="1"/>
      <c r="CP64" s="2"/>
      <c r="CQ64" s="2"/>
      <c r="CR64" s="2"/>
      <c r="CS64" s="2"/>
      <c r="CT64" s="2"/>
      <c r="CU64" s="7">
        <f t="shared" si="29"/>
        <v>0</v>
      </c>
      <c r="CV64" s="19">
        <f t="shared" si="30"/>
        <v>0</v>
      </c>
      <c r="CW64" s="6">
        <f t="shared" si="31"/>
        <v>0</v>
      </c>
      <c r="CX64" s="20">
        <f t="shared" si="32"/>
        <v>0</v>
      </c>
      <c r="CY64" s="24"/>
      <c r="CZ64" s="1"/>
      <c r="DA64" s="2"/>
      <c r="DB64" s="2"/>
      <c r="DC64" s="2"/>
      <c r="DD64" s="2"/>
      <c r="DE64" s="2"/>
      <c r="DF64" s="7">
        <f t="shared" si="33"/>
        <v>0</v>
      </c>
      <c r="DG64" s="19">
        <f t="shared" si="34"/>
        <v>0</v>
      </c>
      <c r="DH64" s="6">
        <f t="shared" si="35"/>
        <v>0</v>
      </c>
      <c r="DI64" s="20">
        <f t="shared" si="36"/>
        <v>0</v>
      </c>
    </row>
    <row r="65" ht="12.75" hidden="1"/>
  </sheetData>
  <sheetProtection sheet="1" objects="1" scenarios="1" selectLockedCells="1"/>
  <mergeCells count="11">
    <mergeCell ref="CY1:DI1"/>
    <mergeCell ref="AF1:AR1"/>
    <mergeCell ref="I1:J1"/>
    <mergeCell ref="BQ1:CB1"/>
    <mergeCell ref="A1:F1"/>
    <mergeCell ref="CC1:CM1"/>
    <mergeCell ref="CN1:CX1"/>
    <mergeCell ref="K1:O1"/>
    <mergeCell ref="AS1:BD1"/>
    <mergeCell ref="P1:AE1"/>
    <mergeCell ref="BE1:BP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34" t="s">
        <v>80</v>
      </c>
    </row>
    <row r="20" ht="12.75">
      <c r="A20" s="34"/>
    </row>
    <row r="21" ht="12.75">
      <c r="A21" s="27"/>
    </row>
    <row r="22" ht="12.75">
      <c r="A22" s="35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John P. O'Donnell</cp:lastModifiedBy>
  <cp:lastPrinted>2001-08-25T23:51:52Z</cp:lastPrinted>
  <dcterms:created xsi:type="dcterms:W3CDTF">2001-08-02T04:21:03Z</dcterms:created>
  <dcterms:modified xsi:type="dcterms:W3CDTF">2011-05-08T16:27:41Z</dcterms:modified>
  <cp:category/>
  <cp:version/>
  <cp:contentType/>
  <cp:contentStatus/>
  <cp:revision>1</cp:revision>
</cp:coreProperties>
</file>