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60" activeTab="0"/>
  </bookViews>
  <sheets>
    <sheet name="ScoreSheet" sheetId="1" r:id="rId1"/>
    <sheet name="NewClassLookup" sheetId="2" r:id="rId2"/>
    <sheet name="Sheet2" sheetId="3" state="hidden" r:id="rId3"/>
    <sheet name="Sheet3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<sst xmlns="http://schemas.openxmlformats.org/spreadsheetml/2006/main" count="185" uniqueCount="90">
  <si>
    <t>Stage 1</t>
  </si>
  <si>
    <t>Competitor</t>
  </si>
  <si>
    <t>Div</t>
  </si>
  <si>
    <t>Stage 2</t>
  </si>
  <si>
    <t>Stage 3</t>
  </si>
  <si>
    <t>CDP</t>
  </si>
  <si>
    <t>Equipment Divisions to Classification score table  lookup.</t>
  </si>
  <si>
    <t>ESP</t>
  </si>
  <si>
    <t>(Equipment Divisions Must be in alphabetic order)</t>
  </si>
  <si>
    <t>SSP</t>
  </si>
  <si>
    <t>SSR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</si>
  <si>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</si>
  <si>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</si>
  <si>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</si>
  <si>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</si>
  <si>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</si>
  <si>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</si>
  <si>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</si>
  <si>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</si>
  <si>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</si>
  <si>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</si>
  <si>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SSR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</si>
  <si>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</si>
  <si>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</si>
  <si>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</si>
  <si>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</si>
  <si>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</si>
  <si>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Entry #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</si>
  <si>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</si>
  <si>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</si>
  <si>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</si>
  <si>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</si>
  <si>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</si>
  <si>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</si>
  <si>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</si>
  <si>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</si>
  <si>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</si>
  <si>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</si>
  <si>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</si>
  <si>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</si>
  <si>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</si>
  <si>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</si>
  <si>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Total Stage Score</t>
  </si>
  <si>
    <t>Str 2 Raw  Time</t>
  </si>
  <si>
    <t>ESR Division Class scores</t>
  </si>
  <si>
    <t>ESR</t>
  </si>
  <si>
    <t>NewClassLookup!A7:B11</t>
  </si>
  <si>
    <t>NewClassLookup!A13:B17</t>
  </si>
  <si>
    <t>NewClassLookup!A19:B23</t>
  </si>
  <si>
    <t>NewClassLookup!A25:B29</t>
  </si>
  <si>
    <t>NewClassLookup!A31:B35</t>
  </si>
  <si>
    <t>Newell, Mike</t>
  </si>
  <si>
    <t>Steele, Wayne</t>
  </si>
  <si>
    <t>UN</t>
  </si>
  <si>
    <t>Wortman, Joe</t>
  </si>
  <si>
    <t>Decker, Rodger</t>
  </si>
  <si>
    <t>Barnickel, Herb</t>
  </si>
  <si>
    <t>Shipley, Jim</t>
  </si>
  <si>
    <t>Duttry, Lori</t>
  </si>
  <si>
    <t>Shaffer, Bob</t>
  </si>
  <si>
    <t>Rogan Bob</t>
  </si>
  <si>
    <t>Styche Tom</t>
  </si>
  <si>
    <t>Maletto, Jim</t>
  </si>
  <si>
    <t>Hoffman Jim</t>
  </si>
  <si>
    <t>Hickey, Jim</t>
  </si>
  <si>
    <t>Duttry, Larry</t>
  </si>
  <si>
    <t>Decker, Frankie</t>
  </si>
  <si>
    <t>Porco, Keith</t>
  </si>
  <si>
    <t>Gnan, Bob</t>
  </si>
  <si>
    <t>Ferranto, Carmen</t>
  </si>
  <si>
    <t>Doerr, Gary</t>
  </si>
  <si>
    <t>Novak, Ed</t>
  </si>
  <si>
    <t>Williams, Jerry</t>
  </si>
  <si>
    <t>Villella, Gene</t>
  </si>
  <si>
    <t>Duttry, Darrell</t>
  </si>
  <si>
    <t>Brecht, Rick</t>
  </si>
  <si>
    <t>Shaffer, Jared</t>
  </si>
  <si>
    <t>Day, Paul</t>
  </si>
  <si>
    <t>SSR MM 158.19-217.50</t>
  </si>
  <si>
    <t>SSR SS 124.30-158.18</t>
  </si>
  <si>
    <t>SSP NV  210.01-???</t>
  </si>
  <si>
    <t>SSP MM 152.74-210.00</t>
  </si>
  <si>
    <t>SSP SS 120.01-152.73</t>
  </si>
  <si>
    <t>ESR MM 154.74-212.00</t>
  </si>
  <si>
    <t>ESP SS 108.58-138.18</t>
  </si>
  <si>
    <t>ESP MM 138.19-190.00</t>
  </si>
  <si>
    <t>ESP NV 190.01-???</t>
  </si>
  <si>
    <t>CDP MM 141.83-195.00</t>
  </si>
  <si>
    <t>CDP NV 195.01-???</t>
  </si>
  <si>
    <t>CDP SS 111.44-141.82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</si>
</sst>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2" fillId="33" borderId="18" xfId="0" applyNumberFormat="1" applyFont="1" applyFill="1" applyBorder="1" applyAlignment="1" applyProtection="1">
      <alignment horizontal="center" wrapText="1"/>
      <protection/>
    </xf>
    <xf numFmtId="49" fontId="2" fillId="33" borderId="19" xfId="0" applyNumberFormat="1" applyFont="1" applyFill="1" applyBorder="1" applyAlignment="1" applyProtection="1">
      <alignment horizont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49" fontId="2" fillId="34" borderId="0" xfId="0" applyNumberFormat="1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0" fillId="34" borderId="11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ill="1" applyBorder="1" applyAlignment="1" applyProtection="1">
      <alignment horizontal="center" vertical="center"/>
      <protection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1" xfId="0" applyNumberFormat="1" applyFont="1" applyFill="1" applyBorder="1" applyAlignment="1" applyProtection="1">
      <alignment horizontal="right" vertical="center"/>
      <protection locked="0"/>
    </xf>
    <xf numFmtId="2" fontId="2" fillId="35" borderId="0" xfId="0" applyNumberFormat="1" applyFont="1" applyFill="1" applyBorder="1" applyAlignment="1" applyProtection="1">
      <alignment horizontal="right" vertical="center"/>
      <protection locked="0"/>
    </xf>
    <xf numFmtId="1" fontId="2" fillId="35" borderId="0" xfId="0" applyNumberFormat="1" applyFon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 applyProtection="1">
      <alignment horizontal="left" wrapText="1"/>
      <protection/>
    </xf>
    <xf numFmtId="49" fontId="2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49" fontId="0" fillId="0" borderId="25" xfId="0" applyNumberForma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28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" sqref="B4"/>
    </sheetView>
  </sheetViews>
  <sheetFormatPr defaultColWidth="0" defaultRowHeight="12.75"/>
  <cols>
    <col min="1" max="1" width="7.421875" style="4" customWidth="1"/>
    <col min="2" max="2" width="22.57421875" style="3" bestFit="1" customWidth="1"/>
    <col min="3" max="3" width="7.421875" style="3" hidden="1" customWidth="1"/>
    <col min="4" max="4" width="4.8515625" style="3" customWidth="1"/>
    <col min="5" max="5" width="5.7109375" style="3" customWidth="1"/>
    <col min="6" max="6" width="8.57421875" style="13" bestFit="1" customWidth="1"/>
    <col min="7" max="7" width="5.7109375" style="11" customWidth="1"/>
    <col min="8" max="14" width="5.57421875" style="3" customWidth="1"/>
    <col min="15" max="15" width="3.8515625" style="3" customWidth="1"/>
    <col min="16" max="16" width="2.28125" style="3" customWidth="1"/>
    <col min="17" max="17" width="6.57421875" style="3" bestFit="1" customWidth="1"/>
    <col min="18" max="21" width="5.57421875" style="3" customWidth="1"/>
    <col min="22" max="22" width="3.8515625" style="3" customWidth="1"/>
    <col min="23" max="23" width="2.28125" style="3" customWidth="1"/>
    <col min="24" max="24" width="6.57421875" style="3" customWidth="1"/>
    <col min="25" max="27" width="5.57421875" style="3" customWidth="1"/>
    <col min="28" max="28" width="3.8515625" style="3" customWidth="1"/>
    <col min="29" max="29" width="2.28125" style="3" customWidth="1"/>
    <col min="30" max="30" width="6.57421875" style="3" customWidth="1"/>
    <col min="31" max="16384" width="7.00390625" style="3" hidden="1" customWidth="1"/>
  </cols>
  <sheetData>
    <row r="1" spans="1:30" s="24" customFormat="1" ht="13.5" thickTop="1">
      <c r="A1" s="72" t="s">
        <v>1</v>
      </c>
      <c r="B1" s="73"/>
      <c r="C1" s="73"/>
      <c r="D1" s="73"/>
      <c r="E1" s="73"/>
      <c r="F1" s="22"/>
      <c r="G1" s="23"/>
      <c r="H1" s="72" t="s">
        <v>0</v>
      </c>
      <c r="I1" s="72"/>
      <c r="J1" s="72"/>
      <c r="K1" s="72"/>
      <c r="L1" s="72"/>
      <c r="M1" s="72"/>
      <c r="N1" s="72"/>
      <c r="O1" s="72"/>
      <c r="P1" s="72"/>
      <c r="Q1" s="72"/>
      <c r="R1" s="72" t="s">
        <v>3</v>
      </c>
      <c r="S1" s="72"/>
      <c r="T1" s="72"/>
      <c r="U1" s="72"/>
      <c r="V1" s="72"/>
      <c r="W1" s="72"/>
      <c r="X1" s="72"/>
      <c r="Y1" s="72" t="s">
        <v>4</v>
      </c>
      <c r="Z1" s="72"/>
      <c r="AA1" s="72"/>
      <c r="AB1" s="72"/>
      <c r="AC1" s="72"/>
      <c r="AD1" s="72"/>
    </row>
    <row r="2" spans="1:30" s="24" customFormat="1" ht="39" thickBot="1">
      <c r="A2" s="25" t="s">
        <v>27</v>
      </c>
      <c r="B2" s="26" t="s">
        <v>28</v>
      </c>
      <c r="C2" s="26" t="s">
        <v>29</v>
      </c>
      <c r="D2" s="26" t="s">
        <v>2</v>
      </c>
      <c r="E2" s="27" t="s">
        <v>30</v>
      </c>
      <c r="F2" s="28" t="s">
        <v>31</v>
      </c>
      <c r="G2" s="29" t="s">
        <v>32</v>
      </c>
      <c r="H2" s="25" t="s">
        <v>33</v>
      </c>
      <c r="I2" s="26" t="s">
        <v>34</v>
      </c>
      <c r="J2" s="26" t="s">
        <v>35</v>
      </c>
      <c r="K2" s="26" t="s">
        <v>36</v>
      </c>
      <c r="L2" s="26" t="s">
        <v>37</v>
      </c>
      <c r="M2" s="26" t="s">
        <v>38</v>
      </c>
      <c r="N2" s="26" t="s">
        <v>39</v>
      </c>
      <c r="O2" s="26" t="s">
        <v>40</v>
      </c>
      <c r="P2" s="26" t="s">
        <v>41</v>
      </c>
      <c r="Q2" s="27" t="s">
        <v>42</v>
      </c>
      <c r="R2" s="25" t="s">
        <v>33</v>
      </c>
      <c r="S2" s="26" t="s">
        <v>43</v>
      </c>
      <c r="T2" s="26" t="s">
        <v>35</v>
      </c>
      <c r="U2" s="26" t="s">
        <v>36</v>
      </c>
      <c r="V2" s="26" t="s">
        <v>40</v>
      </c>
      <c r="W2" s="26" t="s">
        <v>41</v>
      </c>
      <c r="X2" s="27" t="s">
        <v>42</v>
      </c>
      <c r="Y2" s="25" t="s">
        <v>33</v>
      </c>
      <c r="Z2" s="26" t="s">
        <v>34</v>
      </c>
      <c r="AA2" s="26" t="s">
        <v>35</v>
      </c>
      <c r="AB2" s="26" t="s">
        <v>40</v>
      </c>
      <c r="AC2" s="26" t="s">
        <v>41</v>
      </c>
      <c r="AD2" s="27" t="s">
        <v>42</v>
      </c>
    </row>
    <row r="3" spans="1:30" s="35" customFormat="1" ht="14.25" thickBot="1" thickTop="1">
      <c r="A3" s="30"/>
      <c r="B3" s="71" t="s">
        <v>87</v>
      </c>
      <c r="C3" s="31"/>
      <c r="D3" s="31"/>
      <c r="E3" s="32"/>
      <c r="F3" s="33"/>
      <c r="G3" s="34"/>
      <c r="H3" s="30"/>
      <c r="I3" s="31"/>
      <c r="J3" s="31"/>
      <c r="K3" s="31"/>
      <c r="L3" s="31"/>
      <c r="M3" s="31"/>
      <c r="N3" s="31"/>
      <c r="O3" s="31"/>
      <c r="P3" s="31"/>
      <c r="Q3" s="32"/>
      <c r="R3" s="30"/>
      <c r="S3" s="31"/>
      <c r="T3" s="31"/>
      <c r="U3" s="31"/>
      <c r="V3" s="31"/>
      <c r="W3" s="31"/>
      <c r="X3" s="32"/>
      <c r="Y3" s="30"/>
      <c r="Z3" s="31"/>
      <c r="AA3" s="31"/>
      <c r="AB3" s="31"/>
      <c r="AC3" s="31"/>
      <c r="AD3" s="32"/>
    </row>
    <row r="4" spans="1:30" ht="13.5" thickTop="1">
      <c r="A4" s="17">
        <v>24</v>
      </c>
      <c r="B4" s="5" t="s">
        <v>75</v>
      </c>
      <c r="C4" s="5"/>
      <c r="D4" s="6" t="s">
        <v>5</v>
      </c>
      <c r="E4" s="16" t="s">
        <v>13</v>
      </c>
      <c r="F4" s="20">
        <f>Q4+X4+AD4</f>
        <v>143.88</v>
      </c>
      <c r="G4" s="21" t="str">
        <f ca="1">IF(AND(AA4&gt;0,U4&gt;0,N4&gt;0,NOT(D4=0)),(VLOOKUP(F4,INDIRECT(VLOOKUP(D4,NewClassLookup!$A$1:$B$5,2,FALSE)),2,TRUE)),"-")</f>
        <v>MM</v>
      </c>
      <c r="H4" s="15">
        <v>4.23</v>
      </c>
      <c r="I4" s="1">
        <v>3.67</v>
      </c>
      <c r="J4" s="1">
        <v>3.46</v>
      </c>
      <c r="K4" s="1">
        <v>7.55</v>
      </c>
      <c r="L4" s="1">
        <v>4.83</v>
      </c>
      <c r="M4" s="1">
        <v>11.03</v>
      </c>
      <c r="N4" s="1">
        <v>7.86</v>
      </c>
      <c r="O4" s="2">
        <v>7</v>
      </c>
      <c r="P4" s="2"/>
      <c r="Q4" s="14">
        <f>H4+I4+J4+K4+L4+M4+N4+(O4/2)+(P4*3)</f>
        <v>46.13</v>
      </c>
      <c r="R4" s="15">
        <v>4.05</v>
      </c>
      <c r="S4" s="1">
        <v>3.56</v>
      </c>
      <c r="T4" s="1">
        <v>10.59</v>
      </c>
      <c r="U4" s="1">
        <v>4.88</v>
      </c>
      <c r="V4" s="2">
        <v>27</v>
      </c>
      <c r="W4" s="2"/>
      <c r="X4" s="14">
        <f>R4+S4+T4+U4+(V4/2)+(W4*3)</f>
        <v>36.58</v>
      </c>
      <c r="Y4" s="15">
        <v>23.11</v>
      </c>
      <c r="Z4" s="1">
        <v>20.77</v>
      </c>
      <c r="AA4" s="1">
        <v>5.79</v>
      </c>
      <c r="AB4" s="2">
        <v>17</v>
      </c>
      <c r="AC4" s="2">
        <v>1</v>
      </c>
      <c r="AD4" s="14">
        <f>Y4+Z4+AA4+(AB4/2)+(AC4*3)</f>
        <v>61.17</v>
      </c>
    </row>
    <row r="5" spans="1:30" ht="12.75">
      <c r="A5" s="17">
        <v>1</v>
      </c>
      <c r="B5" s="5" t="s">
        <v>51</v>
      </c>
      <c r="C5" s="5"/>
      <c r="D5" s="6" t="s">
        <v>5</v>
      </c>
      <c r="E5" s="16" t="s">
        <v>16</v>
      </c>
      <c r="F5" s="18">
        <f>Q5+X5+AD5</f>
        <v>150.37</v>
      </c>
      <c r="G5" s="19" t="str">
        <f ca="1">IF(AND(AA5&gt;0,U5&gt;0,N5&gt;0,NOT(D5=0)),(VLOOKUP(F5,INDIRECT(VLOOKUP(D5,NewClassLookup!$A$1:$B$5,2,FALSE)),2,TRUE)),"-")</f>
        <v>MM</v>
      </c>
      <c r="H5" s="15">
        <v>3.51</v>
      </c>
      <c r="I5" s="1">
        <v>3.39</v>
      </c>
      <c r="J5" s="1">
        <v>3.71</v>
      </c>
      <c r="K5" s="1">
        <v>8.16</v>
      </c>
      <c r="L5" s="1">
        <v>4.93</v>
      </c>
      <c r="M5" s="1">
        <v>10.34</v>
      </c>
      <c r="N5" s="1">
        <v>7.45</v>
      </c>
      <c r="O5" s="2">
        <v>4</v>
      </c>
      <c r="P5" s="2"/>
      <c r="Q5" s="14">
        <f>H5+I5+J5+K5+L5+M5+N5+(O5/2)+(P5*3)</f>
        <v>43.49</v>
      </c>
      <c r="R5" s="15">
        <v>5.08</v>
      </c>
      <c r="S5" s="1">
        <v>4.76</v>
      </c>
      <c r="T5" s="1">
        <v>10.27</v>
      </c>
      <c r="U5" s="1">
        <v>6.06</v>
      </c>
      <c r="V5" s="2">
        <v>21</v>
      </c>
      <c r="W5" s="2"/>
      <c r="X5" s="14">
        <f>R5+S5+T5+U5+(V5/2)+(W5*3)</f>
        <v>36.67</v>
      </c>
      <c r="Y5" s="15">
        <v>20.15</v>
      </c>
      <c r="Z5" s="1">
        <v>22.6</v>
      </c>
      <c r="AA5" s="1">
        <v>9.46</v>
      </c>
      <c r="AB5" s="2">
        <v>36</v>
      </c>
      <c r="AC5" s="2"/>
      <c r="AD5" s="14">
        <f>Y5+Z5+AA5+(AB5/2)+(AC5*3)</f>
        <v>70.21</v>
      </c>
    </row>
    <row r="6" spans="1:30" ht="12.75">
      <c r="A6" s="17">
        <v>21</v>
      </c>
      <c r="B6" s="5" t="s">
        <v>72</v>
      </c>
      <c r="C6" s="5"/>
      <c r="D6" s="6" t="s">
        <v>5</v>
      </c>
      <c r="E6" s="16" t="s">
        <v>16</v>
      </c>
      <c r="F6" s="18">
        <f>Q6+X6+AD6</f>
        <v>153.6</v>
      </c>
      <c r="G6" s="19" t="str">
        <f ca="1">IF(AND(AA6&gt;0,U6&gt;0,N6&gt;0,NOT(D6=0)),(VLOOKUP(F6,INDIRECT(VLOOKUP(D6,NewClassLookup!$A$1:$B$5,2,FALSE)),2,TRUE)),"-")</f>
        <v>MM</v>
      </c>
      <c r="H6" s="15">
        <v>3.89</v>
      </c>
      <c r="I6" s="1">
        <v>3.88</v>
      </c>
      <c r="J6" s="1">
        <v>4.1</v>
      </c>
      <c r="K6" s="1">
        <v>8.33</v>
      </c>
      <c r="L6" s="1">
        <v>6.02</v>
      </c>
      <c r="M6" s="1">
        <v>11.52</v>
      </c>
      <c r="N6" s="1">
        <v>9.42</v>
      </c>
      <c r="O6" s="2">
        <v>1</v>
      </c>
      <c r="P6" s="2"/>
      <c r="Q6" s="14">
        <f>H6+I6+J6+K6+L6+M6+N6+(O6/2)+(P6*3)</f>
        <v>47.66</v>
      </c>
      <c r="R6" s="15">
        <v>4.81</v>
      </c>
      <c r="S6" s="1">
        <v>5.35</v>
      </c>
      <c r="T6" s="1">
        <v>15.22</v>
      </c>
      <c r="U6" s="1">
        <v>7.94</v>
      </c>
      <c r="V6" s="2">
        <v>14</v>
      </c>
      <c r="W6" s="2"/>
      <c r="X6" s="14">
        <f>R6+S6+T6+U6+(V6/2)+(W6*3)</f>
        <v>40.32</v>
      </c>
      <c r="Y6" s="15">
        <v>24.32</v>
      </c>
      <c r="Z6" s="1">
        <v>26.05</v>
      </c>
      <c r="AA6" s="1">
        <v>8.75</v>
      </c>
      <c r="AB6" s="2">
        <v>13</v>
      </c>
      <c r="AC6" s="2"/>
      <c r="AD6" s="14">
        <f>Y6+Z6+AA6+(AB6/2)+(AC6*3)</f>
        <v>65.62</v>
      </c>
    </row>
    <row r="7" spans="1:30" ht="12.75">
      <c r="A7" s="17">
        <v>3</v>
      </c>
      <c r="B7" s="5" t="s">
        <v>54</v>
      </c>
      <c r="C7" s="5"/>
      <c r="D7" s="6" t="s">
        <v>5</v>
      </c>
      <c r="E7" s="16" t="s">
        <v>16</v>
      </c>
      <c r="F7" s="18">
        <f>Q7+X7+AD7</f>
        <v>156.27</v>
      </c>
      <c r="G7" s="19" t="str">
        <f ca="1">IF(AND(AA7&gt;0,U7&gt;0,N7&gt;0,NOT(D7=0)),(VLOOKUP(F7,INDIRECT(VLOOKUP(D7,NewClassLookup!$A$1:$B$5,2,FALSE)),2,TRUE)),"-")</f>
        <v>MM</v>
      </c>
      <c r="H7" s="15">
        <v>3.85</v>
      </c>
      <c r="I7" s="1">
        <v>3.89</v>
      </c>
      <c r="J7" s="1">
        <v>3.44</v>
      </c>
      <c r="K7" s="1">
        <v>8.1</v>
      </c>
      <c r="L7" s="1">
        <v>4.42</v>
      </c>
      <c r="M7" s="1">
        <v>10.43</v>
      </c>
      <c r="N7" s="1">
        <v>6.42</v>
      </c>
      <c r="O7" s="2">
        <v>24</v>
      </c>
      <c r="P7" s="2"/>
      <c r="Q7" s="14">
        <f>H7+I7+J7+K7+L7+M7+N7+(O7/2)+(P7*3)</f>
        <v>52.55</v>
      </c>
      <c r="R7" s="15">
        <v>5.73</v>
      </c>
      <c r="S7" s="1">
        <v>5.31</v>
      </c>
      <c r="T7" s="1">
        <v>15.07</v>
      </c>
      <c r="U7" s="1">
        <v>6.36</v>
      </c>
      <c r="V7" s="2">
        <v>9</v>
      </c>
      <c r="W7" s="2"/>
      <c r="X7" s="14">
        <f>R7+S7+T7+U7+(V7/2)+(W7*3)</f>
        <v>36.97</v>
      </c>
      <c r="Y7" s="15">
        <v>22.07</v>
      </c>
      <c r="Z7" s="1">
        <v>20.73</v>
      </c>
      <c r="AA7" s="1">
        <v>7.45</v>
      </c>
      <c r="AB7" s="2">
        <v>33</v>
      </c>
      <c r="AC7" s="2"/>
      <c r="AD7" s="14">
        <f>Y7+Z7+AA7+(AB7/2)+(AC7*3)</f>
        <v>66.75</v>
      </c>
    </row>
    <row r="8" spans="1:30" s="58" customFormat="1" ht="12.75">
      <c r="A8" s="48"/>
      <c r="B8" s="49" t="s">
        <v>88</v>
      </c>
      <c r="C8" s="49"/>
      <c r="D8" s="50"/>
      <c r="E8" s="51"/>
      <c r="F8" s="52"/>
      <c r="G8" s="53"/>
      <c r="H8" s="54"/>
      <c r="I8" s="55"/>
      <c r="J8" s="55"/>
      <c r="K8" s="55"/>
      <c r="L8" s="55"/>
      <c r="M8" s="55"/>
      <c r="N8" s="55"/>
      <c r="O8" s="56"/>
      <c r="P8" s="56"/>
      <c r="Q8" s="57"/>
      <c r="R8" s="54"/>
      <c r="S8" s="55"/>
      <c r="T8" s="55"/>
      <c r="U8" s="55"/>
      <c r="V8" s="56"/>
      <c r="W8" s="56"/>
      <c r="X8" s="57"/>
      <c r="Y8" s="54"/>
      <c r="Z8" s="55"/>
      <c r="AA8" s="55"/>
      <c r="AB8" s="56"/>
      <c r="AC8" s="56"/>
      <c r="AD8" s="57"/>
    </row>
    <row r="9" spans="1:30" ht="12.75">
      <c r="A9" s="17">
        <v>5</v>
      </c>
      <c r="B9" s="5" t="s">
        <v>56</v>
      </c>
      <c r="C9" s="5"/>
      <c r="D9" s="6" t="s">
        <v>5</v>
      </c>
      <c r="E9" s="16" t="s">
        <v>17</v>
      </c>
      <c r="F9" s="18">
        <f>Q9+X9+AD9</f>
        <v>214.61</v>
      </c>
      <c r="G9" s="19" t="str">
        <f ca="1">IF(AND(AA9&gt;0,U9&gt;0,N9&gt;0,NOT(D9=0)),(VLOOKUP(F9,INDIRECT(VLOOKUP(D9,NewClassLookup!$A$1:$B$5,2,FALSE)),2,TRUE)),"-")</f>
        <v>NV</v>
      </c>
      <c r="H9" s="15">
        <v>5.39</v>
      </c>
      <c r="I9" s="1">
        <v>5.05</v>
      </c>
      <c r="J9" s="1">
        <v>5.01</v>
      </c>
      <c r="K9" s="1">
        <v>8.67</v>
      </c>
      <c r="L9" s="1">
        <v>6.83</v>
      </c>
      <c r="M9" s="1">
        <v>19.55</v>
      </c>
      <c r="N9" s="1">
        <v>11.29</v>
      </c>
      <c r="O9" s="2">
        <v>0</v>
      </c>
      <c r="P9" s="2"/>
      <c r="Q9" s="14">
        <f>H9+I9+J9+K9+L9+M9+N9+(O9/2)+(P9*3)</f>
        <v>61.79</v>
      </c>
      <c r="R9" s="15">
        <v>9.32</v>
      </c>
      <c r="S9" s="1">
        <v>9.46</v>
      </c>
      <c r="T9" s="1">
        <v>24</v>
      </c>
      <c r="U9" s="1">
        <v>11.66</v>
      </c>
      <c r="V9" s="2">
        <v>9</v>
      </c>
      <c r="W9" s="2"/>
      <c r="X9" s="14">
        <f>R9+S9+T9+U9+(V9/2)+(W9*3)</f>
        <v>58.94</v>
      </c>
      <c r="Y9" s="15">
        <v>39.71</v>
      </c>
      <c r="Z9" s="1">
        <v>34.64</v>
      </c>
      <c r="AA9" s="1">
        <v>11.53</v>
      </c>
      <c r="AB9" s="2">
        <v>10</v>
      </c>
      <c r="AC9" s="2">
        <v>1</v>
      </c>
      <c r="AD9" s="14">
        <f>Y9+Z9+AA9+(AB9/2)+(AC9*3)</f>
        <v>93.88</v>
      </c>
    </row>
    <row r="10" spans="1:30" ht="12.75">
      <c r="A10" s="17">
        <v>20</v>
      </c>
      <c r="B10" s="5" t="s">
        <v>71</v>
      </c>
      <c r="C10" s="5"/>
      <c r="D10" s="6" t="s">
        <v>5</v>
      </c>
      <c r="E10" s="16" t="s">
        <v>17</v>
      </c>
      <c r="F10" s="18">
        <f>Q10+X10+AD10</f>
        <v>224.02</v>
      </c>
      <c r="G10" s="19" t="str">
        <f ca="1">IF(AND(AA10&gt;0,U10&gt;0,N10&gt;0,NOT(D10=0)),(VLOOKUP(F10,INDIRECT(VLOOKUP(D10,NewClassLookup!$A$1:$B$5,2,FALSE)),2,TRUE)),"-")</f>
        <v>NV</v>
      </c>
      <c r="H10" s="15">
        <v>5.02</v>
      </c>
      <c r="I10" s="1">
        <v>6.29</v>
      </c>
      <c r="J10" s="1">
        <v>6.27</v>
      </c>
      <c r="K10" s="1">
        <v>9.53</v>
      </c>
      <c r="L10" s="1">
        <v>5.34</v>
      </c>
      <c r="M10" s="1">
        <v>15.82</v>
      </c>
      <c r="N10" s="1">
        <v>9.51</v>
      </c>
      <c r="O10" s="2">
        <v>21</v>
      </c>
      <c r="P10" s="2"/>
      <c r="Q10" s="14">
        <f>H10+I10+J10+K10+L10+M10+N10+(O10/2)+(P10*3)</f>
        <v>68.28</v>
      </c>
      <c r="R10" s="15">
        <v>7</v>
      </c>
      <c r="S10" s="1">
        <v>7.65</v>
      </c>
      <c r="T10" s="1">
        <v>33.53</v>
      </c>
      <c r="U10" s="1">
        <v>8.94</v>
      </c>
      <c r="V10" s="2">
        <v>7</v>
      </c>
      <c r="W10" s="2"/>
      <c r="X10" s="14">
        <f>R10+S10+T10+U10+(V10/2)+(W10*3)</f>
        <v>60.62</v>
      </c>
      <c r="Y10" s="15">
        <v>29.92</v>
      </c>
      <c r="Z10" s="1">
        <v>31.71</v>
      </c>
      <c r="AA10" s="1">
        <v>9.99</v>
      </c>
      <c r="AB10" s="2">
        <v>47</v>
      </c>
      <c r="AC10" s="2"/>
      <c r="AD10" s="14">
        <f>Y10+Z10+AA10+(AB10/2)+(AC10*3)</f>
        <v>95.12</v>
      </c>
    </row>
    <row r="11" spans="1:30" ht="12.75">
      <c r="A11" s="17">
        <v>4</v>
      </c>
      <c r="B11" s="5" t="s">
        <v>55</v>
      </c>
      <c r="C11" s="5"/>
      <c r="D11" s="6" t="s">
        <v>5</v>
      </c>
      <c r="E11" s="16" t="s">
        <v>17</v>
      </c>
      <c r="F11" s="18">
        <f>Q11+X11+AD11</f>
        <v>226.02</v>
      </c>
      <c r="G11" s="19" t="str">
        <f ca="1">IF(AND(AA11&gt;0,U11&gt;0,N11&gt;0,NOT(D11=0)),(VLOOKUP(F11,INDIRECT(VLOOKUP(D11,NewClassLookup!$A$1:$B$5,2,FALSE)),2,TRUE)),"-")</f>
        <v>NV</v>
      </c>
      <c r="H11" s="15">
        <v>9.11</v>
      </c>
      <c r="I11" s="1">
        <v>4.38</v>
      </c>
      <c r="J11" s="1">
        <v>5.27</v>
      </c>
      <c r="K11" s="1">
        <v>9.07</v>
      </c>
      <c r="L11" s="1">
        <v>5.13</v>
      </c>
      <c r="M11" s="1">
        <v>20.01</v>
      </c>
      <c r="N11" s="1">
        <v>9.61</v>
      </c>
      <c r="O11" s="2">
        <v>29</v>
      </c>
      <c r="P11" s="2"/>
      <c r="Q11" s="14">
        <f>H11+I11+J11+K11+L11+M11+N11+(O11/2)+(P11*3)</f>
        <v>77.08</v>
      </c>
      <c r="R11" s="15">
        <v>9.51</v>
      </c>
      <c r="S11" s="1">
        <v>7.85</v>
      </c>
      <c r="T11" s="1">
        <v>22.14</v>
      </c>
      <c r="U11" s="1">
        <v>9.27</v>
      </c>
      <c r="V11" s="2">
        <v>18</v>
      </c>
      <c r="W11" s="2"/>
      <c r="X11" s="14">
        <f>R11+S11+T11+U11+(V11/2)+(W11*3)</f>
        <v>57.77</v>
      </c>
      <c r="Y11" s="15">
        <v>31.21</v>
      </c>
      <c r="Z11" s="1">
        <v>24.21</v>
      </c>
      <c r="AA11" s="1">
        <v>8.25</v>
      </c>
      <c r="AB11" s="2">
        <v>55</v>
      </c>
      <c r="AC11" s="2"/>
      <c r="AD11" s="14">
        <f>Y11+Z11+AA11+(AB11/2)+(AC11*3)</f>
        <v>91.17</v>
      </c>
    </row>
    <row r="12" spans="1:30" ht="12.75">
      <c r="A12" s="17">
        <v>22</v>
      </c>
      <c r="B12" s="5" t="s">
        <v>73</v>
      </c>
      <c r="C12" s="5"/>
      <c r="D12" s="6" t="s">
        <v>5</v>
      </c>
      <c r="E12" s="16" t="s">
        <v>15</v>
      </c>
      <c r="F12" s="18">
        <f>Q12+X12+AD12</f>
        <v>123.41</v>
      </c>
      <c r="G12" s="19" t="str">
        <f ca="1">IF(AND(AA12&gt;0,U12&gt;0,N12&gt;0,NOT(D12=0)),(VLOOKUP(F12,INDIRECT(VLOOKUP(D12,NewClassLookup!$A$1:$B$5,2,FALSE)),2,TRUE)),"-")</f>
        <v>SS</v>
      </c>
      <c r="H12" s="15">
        <v>3.36</v>
      </c>
      <c r="I12" s="1">
        <v>2.81</v>
      </c>
      <c r="J12" s="1">
        <v>2.91</v>
      </c>
      <c r="K12" s="1">
        <v>7.27</v>
      </c>
      <c r="L12" s="1">
        <v>5.39</v>
      </c>
      <c r="M12" s="1">
        <v>9.42</v>
      </c>
      <c r="N12" s="1">
        <v>6.14</v>
      </c>
      <c r="O12" s="2">
        <v>12</v>
      </c>
      <c r="P12" s="2"/>
      <c r="Q12" s="14">
        <f>H12+I12+J12+K12+L12+M12+N12+(O12/2)+(P12*3)</f>
        <v>43.3</v>
      </c>
      <c r="R12" s="15">
        <v>4.47</v>
      </c>
      <c r="S12" s="1">
        <v>4.04</v>
      </c>
      <c r="T12" s="1">
        <v>10.9</v>
      </c>
      <c r="U12" s="1">
        <v>5.15</v>
      </c>
      <c r="V12" s="2">
        <v>16</v>
      </c>
      <c r="W12" s="2"/>
      <c r="X12" s="14">
        <f>R12+S12+T12+U12+(V12/2)+(W12*3)</f>
        <v>32.56</v>
      </c>
      <c r="Y12" s="15">
        <v>18.16</v>
      </c>
      <c r="Z12" s="1">
        <v>18.22</v>
      </c>
      <c r="AA12" s="1">
        <v>7.17</v>
      </c>
      <c r="AB12" s="2">
        <v>8</v>
      </c>
      <c r="AC12" s="2"/>
      <c r="AD12" s="14">
        <f>Y12+Z12+AA12+(AB12/2)+(AC12*3)</f>
        <v>47.55</v>
      </c>
    </row>
    <row r="13" spans="1:30" s="58" customFormat="1" ht="12.75">
      <c r="A13" s="48"/>
      <c r="B13" s="59" t="s">
        <v>89</v>
      </c>
      <c r="C13" s="49"/>
      <c r="D13" s="50"/>
      <c r="E13" s="51"/>
      <c r="F13" s="52"/>
      <c r="G13" s="53"/>
      <c r="H13" s="54"/>
      <c r="I13" s="55"/>
      <c r="J13" s="55"/>
      <c r="K13" s="55"/>
      <c r="L13" s="55"/>
      <c r="M13" s="55"/>
      <c r="N13" s="55"/>
      <c r="O13" s="56"/>
      <c r="P13" s="56"/>
      <c r="Q13" s="57"/>
      <c r="R13" s="54"/>
      <c r="S13" s="55"/>
      <c r="T13" s="55"/>
      <c r="U13" s="55"/>
      <c r="V13" s="56"/>
      <c r="W13" s="56"/>
      <c r="X13" s="57"/>
      <c r="Y13" s="54"/>
      <c r="Z13" s="55"/>
      <c r="AA13" s="55"/>
      <c r="AB13" s="56"/>
      <c r="AC13" s="56"/>
      <c r="AD13" s="57"/>
    </row>
    <row r="14" spans="1:30" ht="12.75">
      <c r="A14" s="17">
        <v>2</v>
      </c>
      <c r="B14" s="5" t="s">
        <v>52</v>
      </c>
      <c r="C14" s="5"/>
      <c r="D14" s="6" t="s">
        <v>5</v>
      </c>
      <c r="E14" s="16" t="s">
        <v>53</v>
      </c>
      <c r="F14" s="18">
        <f>Q14+X14+AD14</f>
        <v>128.27</v>
      </c>
      <c r="G14" s="19" t="str">
        <f ca="1">IF(AND(AA14&gt;0,U14&gt;0,N14&gt;0,NOT(D14=0)),(VLOOKUP(F14,INDIRECT(VLOOKUP(D14,NewClassLookup!$A$1:$B$5,2,FALSE)),2,TRUE)),"-")</f>
        <v>SS</v>
      </c>
      <c r="H14" s="15">
        <v>2.59</v>
      </c>
      <c r="I14" s="1">
        <v>2.59</v>
      </c>
      <c r="J14" s="1">
        <v>2.24</v>
      </c>
      <c r="K14" s="1">
        <v>5.8</v>
      </c>
      <c r="L14" s="1">
        <v>4.22</v>
      </c>
      <c r="M14" s="1">
        <v>8.6</v>
      </c>
      <c r="N14" s="1">
        <v>5.97</v>
      </c>
      <c r="O14" s="2">
        <v>5</v>
      </c>
      <c r="P14" s="2"/>
      <c r="Q14" s="14">
        <f>H14+I14+J14+K14+L14+M14+N14+(O14/2)+(P14*3)</f>
        <v>34.51</v>
      </c>
      <c r="R14" s="15">
        <v>4.22</v>
      </c>
      <c r="S14" s="1">
        <v>4.46</v>
      </c>
      <c r="T14" s="1">
        <v>10.61</v>
      </c>
      <c r="U14" s="1">
        <v>5.45</v>
      </c>
      <c r="V14" s="2">
        <v>6</v>
      </c>
      <c r="W14" s="2"/>
      <c r="X14" s="14">
        <f>R14+S14+T14+U14+(V14/2)+(W14*3)</f>
        <v>27.74</v>
      </c>
      <c r="Y14" s="15">
        <v>19.71</v>
      </c>
      <c r="Z14" s="1">
        <v>29.58</v>
      </c>
      <c r="AA14" s="1">
        <v>6.23</v>
      </c>
      <c r="AB14" s="2">
        <v>21</v>
      </c>
      <c r="AC14" s="2"/>
      <c r="AD14" s="14">
        <f>Y14+Z14+AA14+(AB14/2)+(AC14*3)</f>
        <v>66.02</v>
      </c>
    </row>
    <row r="15" spans="1:30" ht="12.75">
      <c r="A15" s="17">
        <v>23</v>
      </c>
      <c r="B15" s="5" t="s">
        <v>74</v>
      </c>
      <c r="C15" s="5"/>
      <c r="D15" s="6" t="s">
        <v>5</v>
      </c>
      <c r="E15" s="16" t="s">
        <v>16</v>
      </c>
      <c r="F15" s="18">
        <f>Q15+X15+AD15</f>
        <v>139.15</v>
      </c>
      <c r="G15" s="19" t="str">
        <f ca="1">IF(AND(AA15&gt;0,U15&gt;0,N15&gt;0,NOT(D15=0)),(VLOOKUP(F15,INDIRECT(VLOOKUP(D15,NewClassLookup!$A$1:$B$5,2,FALSE)),2,TRUE)),"-")</f>
        <v>SS</v>
      </c>
      <c r="H15" s="15">
        <v>3.94</v>
      </c>
      <c r="I15" s="1">
        <v>2.91</v>
      </c>
      <c r="J15" s="1">
        <v>2.98</v>
      </c>
      <c r="K15" s="1">
        <v>6.46</v>
      </c>
      <c r="L15" s="1">
        <v>4.45</v>
      </c>
      <c r="M15" s="1">
        <v>8.74</v>
      </c>
      <c r="N15" s="1">
        <v>8.02</v>
      </c>
      <c r="O15" s="2">
        <v>3</v>
      </c>
      <c r="P15" s="2"/>
      <c r="Q15" s="14">
        <f>H15+I15+J15+K15+L15+M15+N15+(O15/2)+(P15*3)</f>
        <v>39</v>
      </c>
      <c r="R15" s="15">
        <v>4.09</v>
      </c>
      <c r="S15" s="1">
        <v>3.58</v>
      </c>
      <c r="T15" s="1">
        <v>9.81</v>
      </c>
      <c r="U15" s="1">
        <v>5.73</v>
      </c>
      <c r="V15" s="2">
        <v>12</v>
      </c>
      <c r="W15" s="2"/>
      <c r="X15" s="14">
        <f>R15+S15+T15+U15+(V15/2)+(W15*3)</f>
        <v>29.21</v>
      </c>
      <c r="Y15" s="15">
        <v>27.99</v>
      </c>
      <c r="Z15" s="1">
        <v>24.34</v>
      </c>
      <c r="AA15" s="1">
        <v>8.11</v>
      </c>
      <c r="AB15" s="2">
        <v>21</v>
      </c>
      <c r="AC15" s="2"/>
      <c r="AD15" s="14">
        <f>Y15+Z15+AA15+(AB15/2)+(AC15*3)</f>
        <v>70.94</v>
      </c>
    </row>
    <row r="16" spans="1:30" ht="12.75">
      <c r="A16" s="17">
        <v>17</v>
      </c>
      <c r="B16" s="5" t="s">
        <v>68</v>
      </c>
      <c r="C16" s="5"/>
      <c r="D16" s="6" t="s">
        <v>5</v>
      </c>
      <c r="E16" s="16" t="s">
        <v>16</v>
      </c>
      <c r="F16" s="18">
        <f>Q16+X16+AD16</f>
        <v>140.12</v>
      </c>
      <c r="G16" s="19" t="str">
        <f ca="1">IF(AND(AA16&gt;0,U16&gt;0,N16&gt;0,NOT(D16=0)),(VLOOKUP(F16,INDIRECT(VLOOKUP(D16,NewClassLookup!$A$1:$B$5,2,FALSE)),2,TRUE)),"-")</f>
        <v>SS</v>
      </c>
      <c r="H16" s="15">
        <v>3</v>
      </c>
      <c r="I16" s="1">
        <v>3.35</v>
      </c>
      <c r="J16" s="1">
        <v>3.17</v>
      </c>
      <c r="K16" s="1">
        <v>7.7</v>
      </c>
      <c r="L16" s="1">
        <v>5.18</v>
      </c>
      <c r="M16" s="1">
        <v>10.81</v>
      </c>
      <c r="N16" s="1">
        <v>5.75</v>
      </c>
      <c r="O16" s="2">
        <v>10</v>
      </c>
      <c r="P16" s="2"/>
      <c r="Q16" s="14">
        <f>H16+I16+J16+K16+L16+M16+N16+(O16/2)+(P16*3)</f>
        <v>43.96</v>
      </c>
      <c r="R16" s="15">
        <v>6.04</v>
      </c>
      <c r="S16" s="1">
        <v>4.75</v>
      </c>
      <c r="T16" s="1">
        <v>11.84</v>
      </c>
      <c r="U16" s="1">
        <v>8.66</v>
      </c>
      <c r="V16" s="2">
        <v>14</v>
      </c>
      <c r="W16" s="2"/>
      <c r="X16" s="14">
        <f>R16+S16+T16+U16+(V16/2)+(W16*3)</f>
        <v>38.29</v>
      </c>
      <c r="Y16" s="15">
        <v>18.28</v>
      </c>
      <c r="Z16" s="1">
        <v>19.85</v>
      </c>
      <c r="AA16" s="1">
        <v>7.74</v>
      </c>
      <c r="AB16" s="2">
        <v>24</v>
      </c>
      <c r="AC16" s="2"/>
      <c r="AD16" s="14">
        <f>Y16+Z16+AA16+(AB16/2)+(AC16*3)</f>
        <v>57.87</v>
      </c>
    </row>
    <row r="17" spans="1:30" ht="12.75">
      <c r="A17" s="17">
        <v>11</v>
      </c>
      <c r="B17" s="5" t="s">
        <v>62</v>
      </c>
      <c r="C17" s="5"/>
      <c r="D17" s="6" t="s">
        <v>5</v>
      </c>
      <c r="E17" s="16" t="s">
        <v>16</v>
      </c>
      <c r="F17" s="18">
        <f>Q17+X17+AD17</f>
        <v>140.71</v>
      </c>
      <c r="G17" s="19" t="str">
        <f ca="1">IF(AND(AA17&gt;0,U17&gt;0,N17&gt;0,NOT(D17=0)),(VLOOKUP(F17,INDIRECT(VLOOKUP(D17,NewClassLookup!$A$1:$B$5,2,FALSE)),2,TRUE)),"-")</f>
        <v>SS</v>
      </c>
      <c r="H17" s="15">
        <v>3.02</v>
      </c>
      <c r="I17" s="1">
        <v>3.11</v>
      </c>
      <c r="J17" s="1">
        <v>2.79</v>
      </c>
      <c r="K17" s="1">
        <v>6.64</v>
      </c>
      <c r="L17" s="1">
        <v>3.41</v>
      </c>
      <c r="M17" s="1">
        <v>8.18</v>
      </c>
      <c r="N17" s="1">
        <v>5.67</v>
      </c>
      <c r="O17" s="2">
        <v>21</v>
      </c>
      <c r="P17" s="2"/>
      <c r="Q17" s="14">
        <f>H17+I17+J17+K17+L17+M17+N17+(O17/2)+(P17*3)</f>
        <v>43.32</v>
      </c>
      <c r="R17" s="15">
        <v>5.17</v>
      </c>
      <c r="S17" s="1">
        <v>5.27</v>
      </c>
      <c r="T17" s="1">
        <v>12.02</v>
      </c>
      <c r="U17" s="1">
        <v>6.17</v>
      </c>
      <c r="V17" s="2">
        <v>14</v>
      </c>
      <c r="W17" s="2"/>
      <c r="X17" s="14">
        <f>R17+S17+T17+U17+(V17/2)+(W17*3)</f>
        <v>35.63</v>
      </c>
      <c r="Y17" s="15">
        <v>23.31</v>
      </c>
      <c r="Z17" s="1">
        <v>23.27</v>
      </c>
      <c r="AA17" s="1">
        <v>8.18</v>
      </c>
      <c r="AB17" s="2">
        <v>14</v>
      </c>
      <c r="AC17" s="2"/>
      <c r="AD17" s="14">
        <f>Y17+Z17+AA17+(AB17/2)+(AC17*3)</f>
        <v>61.76</v>
      </c>
    </row>
    <row r="18" spans="1:30" s="46" customFormat="1" ht="12.75">
      <c r="A18" s="36"/>
      <c r="B18" s="70" t="s">
        <v>85</v>
      </c>
      <c r="C18" s="37"/>
      <c r="D18" s="38"/>
      <c r="E18" s="39"/>
      <c r="F18" s="40"/>
      <c r="G18" s="41"/>
      <c r="H18" s="42"/>
      <c r="I18" s="43"/>
      <c r="J18" s="43"/>
      <c r="K18" s="43"/>
      <c r="L18" s="43"/>
      <c r="M18" s="43"/>
      <c r="N18" s="43"/>
      <c r="O18" s="44"/>
      <c r="P18" s="44"/>
      <c r="Q18" s="45"/>
      <c r="R18" s="42"/>
      <c r="S18" s="43"/>
      <c r="T18" s="43"/>
      <c r="U18" s="43"/>
      <c r="V18" s="44"/>
      <c r="W18" s="44"/>
      <c r="X18" s="45"/>
      <c r="Y18" s="42"/>
      <c r="Z18" s="43"/>
      <c r="AA18" s="43"/>
      <c r="AB18" s="44"/>
      <c r="AC18" s="44"/>
      <c r="AD18" s="45"/>
    </row>
    <row r="19" spans="1:30" ht="12.75">
      <c r="A19" s="17">
        <v>30</v>
      </c>
      <c r="B19" s="5" t="s">
        <v>77</v>
      </c>
      <c r="C19" s="5"/>
      <c r="D19" s="6" t="s">
        <v>7</v>
      </c>
      <c r="E19" s="16" t="s">
        <v>15</v>
      </c>
      <c r="F19" s="18">
        <f>Q19+X19+AD19</f>
        <v>140.36</v>
      </c>
      <c r="G19" s="19" t="str">
        <f ca="1">IF(AND(AA19&gt;0,U19&gt;0,N19&gt;0,NOT(D19=0)),(VLOOKUP(F19,INDIRECT(VLOOKUP(D19,NewClassLookup!$A$1:$B$5,2,FALSE)),2,TRUE)),"-")</f>
        <v>MM</v>
      </c>
      <c r="H19" s="15">
        <v>3.14</v>
      </c>
      <c r="I19" s="1">
        <v>3.16</v>
      </c>
      <c r="J19" s="1">
        <v>3.12</v>
      </c>
      <c r="K19" s="1">
        <v>6.63</v>
      </c>
      <c r="L19" s="1">
        <v>4.18</v>
      </c>
      <c r="M19" s="1">
        <v>8.54</v>
      </c>
      <c r="N19" s="1">
        <v>5.3</v>
      </c>
      <c r="O19" s="2">
        <v>12</v>
      </c>
      <c r="P19" s="2"/>
      <c r="Q19" s="14">
        <f>H19+I19+J19+K19+L19+M19+N19+(O19/2)+(P19*3)</f>
        <v>40.07</v>
      </c>
      <c r="R19" s="15">
        <v>5.02</v>
      </c>
      <c r="S19" s="1">
        <v>4.33</v>
      </c>
      <c r="T19" s="1">
        <v>15.21</v>
      </c>
      <c r="U19" s="1">
        <v>7.76</v>
      </c>
      <c r="V19" s="2">
        <v>25</v>
      </c>
      <c r="W19" s="2"/>
      <c r="X19" s="14">
        <f>R19+S19+T19+U19+(V19/2)+(W19*3)</f>
        <v>44.82</v>
      </c>
      <c r="Y19" s="15">
        <v>19.59</v>
      </c>
      <c r="Z19" s="1">
        <v>19.44</v>
      </c>
      <c r="AA19" s="1">
        <v>5.94</v>
      </c>
      <c r="AB19" s="2">
        <v>21</v>
      </c>
      <c r="AC19" s="2"/>
      <c r="AD19" s="14">
        <f>Y19+Z19+AA19+(AB19/2)+(AC19*3)</f>
        <v>55.47</v>
      </c>
    </row>
    <row r="20" spans="1:30" ht="12.75">
      <c r="A20" s="17">
        <v>25</v>
      </c>
      <c r="B20" s="5" t="s">
        <v>76</v>
      </c>
      <c r="C20" s="5"/>
      <c r="D20" s="6" t="s">
        <v>7</v>
      </c>
      <c r="E20" s="16" t="s">
        <v>13</v>
      </c>
      <c r="F20" s="18">
        <f>Q20+X20+AD20</f>
        <v>151.91</v>
      </c>
      <c r="G20" s="19" t="str">
        <f ca="1">IF(AND(AA20&gt;0,U20&gt;0,N20&gt;0,NOT(D20=0)),(VLOOKUP(F20,INDIRECT(VLOOKUP(D20,NewClassLookup!$A$1:$B$5,2,FALSE)),2,TRUE)),"-")</f>
        <v>MM</v>
      </c>
      <c r="H20" s="15">
        <v>3.31</v>
      </c>
      <c r="I20" s="1">
        <v>2.83</v>
      </c>
      <c r="J20" s="1">
        <v>2.89</v>
      </c>
      <c r="K20" s="1">
        <v>5.87</v>
      </c>
      <c r="L20" s="1">
        <v>3.56</v>
      </c>
      <c r="M20" s="1">
        <v>15.26</v>
      </c>
      <c r="N20" s="1">
        <v>7.2</v>
      </c>
      <c r="O20" s="2">
        <v>9</v>
      </c>
      <c r="P20" s="2"/>
      <c r="Q20" s="14">
        <f>H20+I20+J20+K20+L20+M20+N20+(O20/2)+(P20*3)</f>
        <v>45.42</v>
      </c>
      <c r="R20" s="15">
        <v>4.17</v>
      </c>
      <c r="S20" s="1">
        <v>3.74</v>
      </c>
      <c r="T20" s="1">
        <v>34.87</v>
      </c>
      <c r="U20" s="1">
        <v>5.96</v>
      </c>
      <c r="V20" s="2">
        <v>13</v>
      </c>
      <c r="W20" s="2"/>
      <c r="X20" s="14">
        <f>R20+S20+T20+U20+(V20/2)+(W20*3)</f>
        <v>55.24</v>
      </c>
      <c r="Y20" s="15">
        <v>13.92</v>
      </c>
      <c r="Z20" s="1">
        <v>18.9</v>
      </c>
      <c r="AA20" s="1">
        <v>6.43</v>
      </c>
      <c r="AB20" s="2">
        <v>24</v>
      </c>
      <c r="AC20" s="2"/>
      <c r="AD20" s="14">
        <f>Y20+Z20+AA20+(AB20/2)+(AC20*3)</f>
        <v>51.25</v>
      </c>
    </row>
    <row r="21" spans="1:30" ht="12.75">
      <c r="A21" s="17">
        <v>10</v>
      </c>
      <c r="B21" s="5" t="s">
        <v>61</v>
      </c>
      <c r="C21" s="5"/>
      <c r="D21" s="6" t="s">
        <v>7</v>
      </c>
      <c r="E21" s="16" t="s">
        <v>53</v>
      </c>
      <c r="F21" s="18">
        <f>Q21+X21+AD21</f>
        <v>155.35</v>
      </c>
      <c r="G21" s="19" t="str">
        <f ca="1">IF(AND(AA21&gt;0,U21&gt;0,N21&gt;0,NOT(D21=0)),(VLOOKUP(F21,INDIRECT(VLOOKUP(D21,NewClassLookup!$A$1:$B$5,2,FALSE)),2,TRUE)),"-")</f>
        <v>MM</v>
      </c>
      <c r="H21" s="15">
        <v>3.74</v>
      </c>
      <c r="I21" s="1">
        <v>3.84</v>
      </c>
      <c r="J21" s="1">
        <v>3.98</v>
      </c>
      <c r="K21" s="1">
        <v>7.79</v>
      </c>
      <c r="L21" s="1">
        <v>4.18</v>
      </c>
      <c r="M21" s="1">
        <v>14.17</v>
      </c>
      <c r="N21" s="1">
        <v>6.01</v>
      </c>
      <c r="O21" s="2">
        <v>12</v>
      </c>
      <c r="P21" s="2"/>
      <c r="Q21" s="14">
        <f>H21+I21+J21+K21+L21+M21+N21+(O21/2)+(P21*3)</f>
        <v>49.71</v>
      </c>
      <c r="R21" s="15">
        <v>5.17</v>
      </c>
      <c r="S21" s="1">
        <v>4.41</v>
      </c>
      <c r="T21" s="1">
        <v>14.43</v>
      </c>
      <c r="U21" s="1">
        <v>16.61</v>
      </c>
      <c r="V21" s="2">
        <v>21</v>
      </c>
      <c r="W21" s="2"/>
      <c r="X21" s="14">
        <f>R21+S21+T21+U21+(V21/2)+(W21*3)</f>
        <v>51.12</v>
      </c>
      <c r="Y21" s="15">
        <v>18.51</v>
      </c>
      <c r="Z21" s="1">
        <v>19.56</v>
      </c>
      <c r="AA21" s="1">
        <v>5.95</v>
      </c>
      <c r="AB21" s="2">
        <v>21</v>
      </c>
      <c r="AC21" s="2"/>
      <c r="AD21" s="14">
        <f>Y21+Z21+AA21+(AB21/2)+(AC21*3)</f>
        <v>54.52</v>
      </c>
    </row>
    <row r="22" spans="1:30" ht="12.75">
      <c r="A22" s="17">
        <v>9</v>
      </c>
      <c r="B22" s="5" t="s">
        <v>60</v>
      </c>
      <c r="C22" s="5"/>
      <c r="D22" s="6" t="s">
        <v>7</v>
      </c>
      <c r="E22" s="16" t="s">
        <v>53</v>
      </c>
      <c r="F22" s="18">
        <f>Q22+X22+AD22</f>
        <v>185.25</v>
      </c>
      <c r="G22" s="19" t="str">
        <f ca="1">IF(AND(AA22&gt;0,U22&gt;0,N22&gt;0,NOT(D22=0)),(VLOOKUP(F22,INDIRECT(VLOOKUP(D22,NewClassLookup!$A$1:$B$5,2,FALSE)),2,TRUE)),"-")</f>
        <v>MM</v>
      </c>
      <c r="H22" s="15">
        <v>3.93</v>
      </c>
      <c r="I22" s="1">
        <v>3.92</v>
      </c>
      <c r="J22" s="1">
        <v>3.35</v>
      </c>
      <c r="K22" s="1">
        <v>7.2</v>
      </c>
      <c r="L22" s="1">
        <v>4.29</v>
      </c>
      <c r="M22" s="1">
        <v>10.42</v>
      </c>
      <c r="N22" s="1">
        <v>7.49</v>
      </c>
      <c r="O22" s="2">
        <v>21</v>
      </c>
      <c r="P22" s="2"/>
      <c r="Q22" s="14">
        <f>H22+I22+J22+K22+L22+M22+N22+(O22/2)+(P22*3)</f>
        <v>51.1</v>
      </c>
      <c r="R22" s="15">
        <v>5.42</v>
      </c>
      <c r="S22" s="1">
        <v>5.26</v>
      </c>
      <c r="T22" s="1">
        <v>13.52</v>
      </c>
      <c r="U22" s="1">
        <v>7.23</v>
      </c>
      <c r="V22" s="2">
        <v>38</v>
      </c>
      <c r="W22" s="2"/>
      <c r="X22" s="14">
        <f>R22+S22+T22+U22+(V22/2)+(W22*3)</f>
        <v>50.43</v>
      </c>
      <c r="Y22" s="15">
        <v>23.39</v>
      </c>
      <c r="Z22" s="1">
        <v>26.9</v>
      </c>
      <c r="AA22" s="1">
        <v>7.93</v>
      </c>
      <c r="AB22" s="2">
        <v>51</v>
      </c>
      <c r="AC22" s="2"/>
      <c r="AD22" s="14">
        <f>Y22+Z22+AA22+(AB22/2)+(AC22*3)</f>
        <v>83.72</v>
      </c>
    </row>
    <row r="23" spans="1:30" s="58" customFormat="1" ht="12.75">
      <c r="A23" s="48"/>
      <c r="B23" s="59" t="s">
        <v>86</v>
      </c>
      <c r="C23" s="49"/>
      <c r="D23" s="50"/>
      <c r="E23" s="51"/>
      <c r="F23" s="52"/>
      <c r="G23" s="53"/>
      <c r="H23" s="54"/>
      <c r="I23" s="55"/>
      <c r="J23" s="55"/>
      <c r="K23" s="55"/>
      <c r="L23" s="55"/>
      <c r="M23" s="55"/>
      <c r="N23" s="55"/>
      <c r="O23" s="56"/>
      <c r="P23" s="56"/>
      <c r="Q23" s="57"/>
      <c r="R23" s="54"/>
      <c r="S23" s="55"/>
      <c r="T23" s="55"/>
      <c r="U23" s="55"/>
      <c r="V23" s="56"/>
      <c r="W23" s="56"/>
      <c r="X23" s="57"/>
      <c r="Y23" s="54"/>
      <c r="Z23" s="55"/>
      <c r="AA23" s="55"/>
      <c r="AB23" s="56"/>
      <c r="AC23" s="56"/>
      <c r="AD23" s="57"/>
    </row>
    <row r="24" spans="1:30" ht="12.75">
      <c r="A24" s="17">
        <v>12</v>
      </c>
      <c r="B24" s="5" t="s">
        <v>63</v>
      </c>
      <c r="C24" s="5"/>
      <c r="D24" s="6" t="s">
        <v>7</v>
      </c>
      <c r="E24" s="16" t="s">
        <v>53</v>
      </c>
      <c r="F24" s="18">
        <f>Q24+X24+AD24</f>
        <v>198.13</v>
      </c>
      <c r="G24" s="19" t="str">
        <f ca="1">IF(AND(AA24&gt;0,U24&gt;0,N24&gt;0,NOT(D24=0)),(VLOOKUP(F24,INDIRECT(VLOOKUP(D24,NewClassLookup!$A$1:$B$5,2,FALSE)),2,TRUE)),"-")</f>
        <v>NV</v>
      </c>
      <c r="H24" s="15">
        <v>3.97</v>
      </c>
      <c r="I24" s="1">
        <v>4.29</v>
      </c>
      <c r="J24" s="1">
        <v>4.55</v>
      </c>
      <c r="K24" s="1">
        <v>8.9</v>
      </c>
      <c r="L24" s="1">
        <v>6.17</v>
      </c>
      <c r="M24" s="1">
        <v>12.12</v>
      </c>
      <c r="N24" s="1">
        <v>8.14</v>
      </c>
      <c r="O24" s="2">
        <v>21</v>
      </c>
      <c r="P24" s="2"/>
      <c r="Q24" s="14">
        <f>H24+I24+J24+K24+L24+M24+N24+(O24/2)+(P24*3)</f>
        <v>58.64</v>
      </c>
      <c r="R24" s="15">
        <v>7.27</v>
      </c>
      <c r="S24" s="1">
        <v>7.35</v>
      </c>
      <c r="T24" s="1">
        <v>20.49</v>
      </c>
      <c r="U24" s="1">
        <v>10.28</v>
      </c>
      <c r="V24" s="2">
        <v>28</v>
      </c>
      <c r="W24" s="2"/>
      <c r="X24" s="14">
        <f>R24+S24+T24+U24+(V24/2)+(W24*3)</f>
        <v>59.39</v>
      </c>
      <c r="Y24" s="15">
        <v>28.43</v>
      </c>
      <c r="Z24" s="1">
        <v>26.23</v>
      </c>
      <c r="AA24" s="1">
        <v>10.44</v>
      </c>
      <c r="AB24" s="2">
        <v>30</v>
      </c>
      <c r="AC24" s="2"/>
      <c r="AD24" s="14">
        <f>Y24+Z24+AA24+(AB24/2)+(AC24*3)</f>
        <v>80.1</v>
      </c>
    </row>
    <row r="25" spans="1:30" ht="12.75">
      <c r="A25" s="17">
        <v>13</v>
      </c>
      <c r="B25" s="5" t="s">
        <v>64</v>
      </c>
      <c r="C25" s="5"/>
      <c r="D25" s="6" t="s">
        <v>7</v>
      </c>
      <c r="E25" s="16" t="s">
        <v>53</v>
      </c>
      <c r="F25" s="18">
        <f>Q25+X25+AD25</f>
        <v>200.61</v>
      </c>
      <c r="G25" s="19" t="str">
        <f ca="1">IF(AND(AA25&gt;0,U25&gt;0,N25&gt;0,NOT(D25=0)),(VLOOKUP(F25,INDIRECT(VLOOKUP(D25,NewClassLookup!$A$1:$B$5,2,FALSE)),2,TRUE)),"-")</f>
        <v>NV</v>
      </c>
      <c r="H25" s="15">
        <v>3.97</v>
      </c>
      <c r="I25" s="1">
        <v>4.08</v>
      </c>
      <c r="J25" s="1">
        <v>4.19</v>
      </c>
      <c r="K25" s="1">
        <v>9.7</v>
      </c>
      <c r="L25" s="1">
        <v>4.97</v>
      </c>
      <c r="M25" s="1">
        <v>16.7</v>
      </c>
      <c r="N25" s="1">
        <v>9.61</v>
      </c>
      <c r="O25" s="2">
        <v>18</v>
      </c>
      <c r="P25" s="2"/>
      <c r="Q25" s="14">
        <f>H25+I25+J25+K25+L25+M25+N25+(O25/2)+(P25*3)</f>
        <v>62.22</v>
      </c>
      <c r="R25" s="15">
        <v>6.03</v>
      </c>
      <c r="S25" s="1">
        <v>6.43</v>
      </c>
      <c r="T25" s="1">
        <v>25.58</v>
      </c>
      <c r="U25" s="1">
        <v>8.1</v>
      </c>
      <c r="V25" s="2">
        <v>25</v>
      </c>
      <c r="W25" s="2"/>
      <c r="X25" s="14">
        <f>R25+S25+T25+U25+(V25/2)+(W25*3)</f>
        <v>58.64</v>
      </c>
      <c r="Y25" s="15">
        <v>26.68</v>
      </c>
      <c r="Z25" s="1">
        <v>28.27</v>
      </c>
      <c r="AA25" s="1">
        <v>9.3</v>
      </c>
      <c r="AB25" s="2">
        <v>25</v>
      </c>
      <c r="AC25" s="2">
        <v>1</v>
      </c>
      <c r="AD25" s="14">
        <f>Y25+Z25+AA25+(AB25/2)+(AC25*3)</f>
        <v>79.75</v>
      </c>
    </row>
    <row r="26" spans="1:30" ht="12.75">
      <c r="A26" s="17">
        <v>8</v>
      </c>
      <c r="B26" s="5" t="s">
        <v>59</v>
      </c>
      <c r="C26" s="5"/>
      <c r="D26" s="6" t="s">
        <v>7</v>
      </c>
      <c r="E26" s="16" t="s">
        <v>16</v>
      </c>
      <c r="F26" s="18">
        <f>Q26+X26+AD26</f>
        <v>292.4</v>
      </c>
      <c r="G26" s="19" t="str">
        <f ca="1">IF(AND(AA26&gt;0,U26&gt;0,N26&gt;0,NOT(D26=0)),(VLOOKUP(F26,INDIRECT(VLOOKUP(D26,NewClassLookup!$A$1:$B$5,2,FALSE)),2,TRUE)),"-")</f>
        <v>NV</v>
      </c>
      <c r="H26" s="15">
        <v>4.59</v>
      </c>
      <c r="I26" s="1">
        <v>4.41</v>
      </c>
      <c r="J26" s="1">
        <v>4.57</v>
      </c>
      <c r="K26" s="1">
        <v>13.04</v>
      </c>
      <c r="L26" s="1">
        <v>25.67</v>
      </c>
      <c r="M26" s="1">
        <v>25.45</v>
      </c>
      <c r="N26" s="1">
        <v>10.2</v>
      </c>
      <c r="O26" s="2">
        <v>45</v>
      </c>
      <c r="P26" s="2"/>
      <c r="Q26" s="14">
        <f>H26+I26+J26+K26+L26+M26+N26+(O26/2)+(P26*3)</f>
        <v>110.43</v>
      </c>
      <c r="R26" s="15">
        <v>9.82</v>
      </c>
      <c r="S26" s="1">
        <v>10.17</v>
      </c>
      <c r="T26" s="1">
        <v>37.34</v>
      </c>
      <c r="U26" s="1">
        <v>11.92</v>
      </c>
      <c r="V26" s="2">
        <v>9</v>
      </c>
      <c r="W26" s="2"/>
      <c r="X26" s="14">
        <f>R26+S26+T26+U26+(V26/2)+(W26*3)</f>
        <v>73.75</v>
      </c>
      <c r="Y26" s="15">
        <v>28.66</v>
      </c>
      <c r="Z26" s="1">
        <v>29.5</v>
      </c>
      <c r="AA26" s="1">
        <v>11.56</v>
      </c>
      <c r="AB26" s="2">
        <v>77</v>
      </c>
      <c r="AC26" s="2"/>
      <c r="AD26" s="14">
        <f>Y26+Z26+AA26+(AB26/2)+(AC26*3)</f>
        <v>108.22</v>
      </c>
    </row>
    <row r="27" spans="1:30" s="58" customFormat="1" ht="12.75">
      <c r="A27" s="48"/>
      <c r="B27" s="59" t="s">
        <v>84</v>
      </c>
      <c r="C27" s="49"/>
      <c r="D27" s="50"/>
      <c r="E27" s="51"/>
      <c r="F27" s="52"/>
      <c r="G27" s="53"/>
      <c r="H27" s="54"/>
      <c r="I27" s="55"/>
      <c r="J27" s="55"/>
      <c r="K27" s="55"/>
      <c r="L27" s="55"/>
      <c r="M27" s="55"/>
      <c r="N27" s="55"/>
      <c r="O27" s="56"/>
      <c r="P27" s="56"/>
      <c r="Q27" s="57"/>
      <c r="R27" s="54"/>
      <c r="S27" s="55"/>
      <c r="T27" s="55"/>
      <c r="U27" s="55"/>
      <c r="V27" s="56"/>
      <c r="W27" s="56"/>
      <c r="X27" s="57"/>
      <c r="Y27" s="54"/>
      <c r="Z27" s="55"/>
      <c r="AA27" s="55"/>
      <c r="AB27" s="56"/>
      <c r="AC27" s="56"/>
      <c r="AD27" s="57"/>
    </row>
    <row r="28" spans="1:30" ht="12.75">
      <c r="A28" s="17">
        <v>6</v>
      </c>
      <c r="B28" s="5" t="s">
        <v>57</v>
      </c>
      <c r="C28" s="5"/>
      <c r="D28" s="6" t="s">
        <v>7</v>
      </c>
      <c r="E28" s="16" t="s">
        <v>53</v>
      </c>
      <c r="F28" s="18">
        <f>Q28+X28+AD28</f>
        <v>134.35</v>
      </c>
      <c r="G28" s="19" t="str">
        <f ca="1">IF(AND(AA28&gt;0,U28&gt;0,N28&gt;0,NOT(D28=0)),(VLOOKUP(F28,INDIRECT(VLOOKUP(D28,NewClassLookup!$A$1:$B$5,2,FALSE)),2,TRUE)),"-")</f>
        <v>SS</v>
      </c>
      <c r="H28" s="15">
        <v>2.91</v>
      </c>
      <c r="I28" s="1">
        <v>2.54</v>
      </c>
      <c r="J28" s="1">
        <v>2.65</v>
      </c>
      <c r="K28" s="1">
        <v>8.26</v>
      </c>
      <c r="L28" s="1">
        <v>3.43</v>
      </c>
      <c r="M28" s="1">
        <v>7.58</v>
      </c>
      <c r="N28" s="1">
        <v>5.9</v>
      </c>
      <c r="O28" s="2">
        <v>7</v>
      </c>
      <c r="P28" s="2"/>
      <c r="Q28" s="14">
        <f>H28+I28+J28+K28+L28+M28+N28+(O28/2)+(P28*3)</f>
        <v>36.77</v>
      </c>
      <c r="R28" s="15">
        <v>4.74</v>
      </c>
      <c r="S28" s="1">
        <v>5.03</v>
      </c>
      <c r="T28" s="1">
        <v>11.19</v>
      </c>
      <c r="U28" s="1">
        <v>6.24</v>
      </c>
      <c r="V28" s="2">
        <v>20</v>
      </c>
      <c r="W28" s="2"/>
      <c r="X28" s="14">
        <f>R28+S28+T28+U28+(V28/2)+(W28*3)</f>
        <v>37.2</v>
      </c>
      <c r="Y28" s="15">
        <v>16.73</v>
      </c>
      <c r="Z28" s="1">
        <v>18.7</v>
      </c>
      <c r="AA28" s="1">
        <v>6.95</v>
      </c>
      <c r="AB28" s="2">
        <v>36</v>
      </c>
      <c r="AC28" s="2"/>
      <c r="AD28" s="14">
        <f>Y28+Z28+AA28+(AB28/2)+(AC28*3)</f>
        <v>60.38</v>
      </c>
    </row>
    <row r="29" spans="1:30" s="46" customFormat="1" ht="12.75">
      <c r="A29" s="36"/>
      <c r="B29" s="47" t="s">
        <v>83</v>
      </c>
      <c r="C29" s="37"/>
      <c r="D29" s="38"/>
      <c r="E29" s="39"/>
      <c r="F29" s="40"/>
      <c r="G29" s="41"/>
      <c r="H29" s="42"/>
      <c r="I29" s="43"/>
      <c r="J29" s="43"/>
      <c r="K29" s="43"/>
      <c r="L29" s="43"/>
      <c r="M29" s="43"/>
      <c r="N29" s="43"/>
      <c r="O29" s="44"/>
      <c r="P29" s="44"/>
      <c r="Q29" s="45"/>
      <c r="R29" s="42"/>
      <c r="S29" s="43"/>
      <c r="T29" s="43"/>
      <c r="U29" s="43"/>
      <c r="V29" s="44"/>
      <c r="W29" s="44"/>
      <c r="X29" s="45"/>
      <c r="Y29" s="42"/>
      <c r="Z29" s="43"/>
      <c r="AA29" s="43"/>
      <c r="AB29" s="44"/>
      <c r="AC29" s="44"/>
      <c r="AD29" s="45"/>
    </row>
    <row r="30" spans="1:30" ht="12.75">
      <c r="A30" s="17">
        <v>26</v>
      </c>
      <c r="B30" s="5" t="s">
        <v>77</v>
      </c>
      <c r="C30" s="5"/>
      <c r="D30" s="6" t="s">
        <v>45</v>
      </c>
      <c r="E30" s="16" t="s">
        <v>16</v>
      </c>
      <c r="F30" s="18">
        <f>Q30+X30+AD30</f>
        <v>172.32</v>
      </c>
      <c r="G30" s="19" t="str">
        <f ca="1">IF(AND(AA30&gt;0,U30&gt;0,N30&gt;0,NOT(D30=0)),(VLOOKUP(F30,INDIRECT(VLOOKUP(D30,NewClassLookup!$A$1:$B$5,2,FALSE)),2,TRUE)),"-")</f>
        <v>MM</v>
      </c>
      <c r="H30" s="15">
        <v>3.74</v>
      </c>
      <c r="I30" s="1">
        <v>4.2</v>
      </c>
      <c r="J30" s="1">
        <v>4.27</v>
      </c>
      <c r="K30" s="1">
        <v>8.6</v>
      </c>
      <c r="L30" s="1">
        <v>4.11</v>
      </c>
      <c r="M30" s="1">
        <v>11.56</v>
      </c>
      <c r="N30" s="1">
        <v>6.21</v>
      </c>
      <c r="O30" s="2">
        <v>22</v>
      </c>
      <c r="P30" s="2"/>
      <c r="Q30" s="14">
        <f>H30+I30+J30+K30+L30+M30+N30+(O30/2)+(P30*3)</f>
        <v>53.69</v>
      </c>
      <c r="R30" s="15">
        <v>6</v>
      </c>
      <c r="S30" s="1">
        <v>5.61</v>
      </c>
      <c r="T30" s="1">
        <v>16.19</v>
      </c>
      <c r="U30" s="1">
        <v>5.97</v>
      </c>
      <c r="V30" s="2">
        <v>25</v>
      </c>
      <c r="W30" s="2"/>
      <c r="X30" s="14">
        <f>R30+S30+T30+U30+(V30/2)+(W30*3)</f>
        <v>46.27</v>
      </c>
      <c r="Y30" s="15">
        <v>24.62</v>
      </c>
      <c r="Z30" s="1">
        <v>24.88</v>
      </c>
      <c r="AA30" s="1">
        <v>7.86</v>
      </c>
      <c r="AB30" s="2">
        <v>30</v>
      </c>
      <c r="AC30" s="2"/>
      <c r="AD30" s="14">
        <f>Y30+Z30+AA30+(AB30/2)+(AC30*3)</f>
        <v>72.36</v>
      </c>
    </row>
    <row r="31" spans="1:30" s="46" customFormat="1" ht="12.75">
      <c r="A31" s="36"/>
      <c r="B31" s="47" t="s">
        <v>81</v>
      </c>
      <c r="C31" s="37"/>
      <c r="D31" s="38"/>
      <c r="E31" s="39"/>
      <c r="F31" s="40"/>
      <c r="G31" s="41"/>
      <c r="H31" s="42"/>
      <c r="I31" s="43"/>
      <c r="J31" s="43"/>
      <c r="K31" s="43"/>
      <c r="L31" s="43"/>
      <c r="M31" s="43"/>
      <c r="N31" s="43"/>
      <c r="O31" s="44"/>
      <c r="P31" s="44"/>
      <c r="Q31" s="45"/>
      <c r="R31" s="42"/>
      <c r="S31" s="43"/>
      <c r="T31" s="43"/>
      <c r="U31" s="43"/>
      <c r="V31" s="44"/>
      <c r="W31" s="44"/>
      <c r="X31" s="45"/>
      <c r="Y31" s="42"/>
      <c r="Z31" s="43"/>
      <c r="AA31" s="43"/>
      <c r="AB31" s="44"/>
      <c r="AC31" s="44"/>
      <c r="AD31" s="45"/>
    </row>
    <row r="32" spans="1:30" ht="12.75">
      <c r="A32" s="17">
        <v>15</v>
      </c>
      <c r="B32" s="5" t="s">
        <v>66</v>
      </c>
      <c r="C32" s="5"/>
      <c r="D32" s="6" t="s">
        <v>9</v>
      </c>
      <c r="E32" s="16" t="s">
        <v>16</v>
      </c>
      <c r="F32" s="18">
        <f>Q32+X32+AD32</f>
        <v>190.1</v>
      </c>
      <c r="G32" s="19" t="str">
        <f ca="1">IF(AND(AA32&gt;0,U32&gt;0,N32&gt;0,NOT(D32=0)),(VLOOKUP(F32,INDIRECT(VLOOKUP(D32,NewClassLookup!$A$1:$B$5,2,FALSE)),2,TRUE)),"-")</f>
        <v>MM</v>
      </c>
      <c r="H32" s="15">
        <v>3.79</v>
      </c>
      <c r="I32" s="1">
        <v>3.86</v>
      </c>
      <c r="J32" s="1">
        <v>4.54</v>
      </c>
      <c r="K32" s="1">
        <v>9.75</v>
      </c>
      <c r="L32" s="1">
        <v>4.4</v>
      </c>
      <c r="M32" s="1">
        <v>12.19</v>
      </c>
      <c r="N32" s="1">
        <v>8.66</v>
      </c>
      <c r="O32" s="2">
        <v>20</v>
      </c>
      <c r="P32" s="2"/>
      <c r="Q32" s="14">
        <f>H32+I32+J32+K32+L32+M32+N32+(O32/2)+(P32*3)</f>
        <v>57.19</v>
      </c>
      <c r="R32" s="15">
        <v>6.92</v>
      </c>
      <c r="S32" s="1">
        <v>7.45</v>
      </c>
      <c r="T32" s="1">
        <v>18.55</v>
      </c>
      <c r="U32" s="1">
        <v>7.8</v>
      </c>
      <c r="V32" s="2">
        <v>31</v>
      </c>
      <c r="W32" s="2"/>
      <c r="X32" s="14">
        <f>R32+S32+T32+U32+(V32/2)+(W32*3)</f>
        <v>56.22</v>
      </c>
      <c r="Y32" s="15">
        <v>23.1</v>
      </c>
      <c r="Z32" s="1">
        <v>23.12</v>
      </c>
      <c r="AA32" s="1">
        <v>7.97</v>
      </c>
      <c r="AB32" s="2">
        <v>45</v>
      </c>
      <c r="AC32" s="2"/>
      <c r="AD32" s="14">
        <f>Y32+Z32+AA32+(AB32/2)+(AC32*3)</f>
        <v>76.69</v>
      </c>
    </row>
    <row r="33" spans="1:30" s="69" customFormat="1" ht="12.75">
      <c r="A33" s="60"/>
      <c r="B33" s="59" t="s">
        <v>80</v>
      </c>
      <c r="C33" s="59"/>
      <c r="D33" s="61"/>
      <c r="E33" s="62"/>
      <c r="F33" s="63"/>
      <c r="G33" s="64"/>
      <c r="H33" s="65"/>
      <c r="I33" s="66"/>
      <c r="J33" s="66"/>
      <c r="K33" s="66"/>
      <c r="L33" s="66"/>
      <c r="M33" s="66"/>
      <c r="N33" s="66"/>
      <c r="O33" s="67"/>
      <c r="P33" s="67"/>
      <c r="Q33" s="68"/>
      <c r="R33" s="65"/>
      <c r="S33" s="66"/>
      <c r="T33" s="66"/>
      <c r="U33" s="66"/>
      <c r="V33" s="67"/>
      <c r="W33" s="67"/>
      <c r="X33" s="68"/>
      <c r="Y33" s="65"/>
      <c r="Z33" s="66"/>
      <c r="AA33" s="66"/>
      <c r="AB33" s="67"/>
      <c r="AC33" s="67"/>
      <c r="AD33" s="68"/>
    </row>
    <row r="34" spans="1:30" ht="12.75">
      <c r="A34" s="17">
        <v>7</v>
      </c>
      <c r="B34" s="5" t="s">
        <v>58</v>
      </c>
      <c r="C34" s="5"/>
      <c r="D34" s="6" t="s">
        <v>9</v>
      </c>
      <c r="E34" s="16" t="s">
        <v>53</v>
      </c>
      <c r="F34" s="18">
        <f>Q34+X34+AD34</f>
        <v>218.87</v>
      </c>
      <c r="G34" s="19" t="str">
        <f ca="1">IF(AND(AA34&gt;0,U34&gt;0,N34&gt;0,NOT(D34=0)),(VLOOKUP(F34,INDIRECT(VLOOKUP(D34,NewClassLookup!$A$1:$B$5,2,FALSE)),2,TRUE)),"-")</f>
        <v>NV</v>
      </c>
      <c r="H34" s="15">
        <v>5.85</v>
      </c>
      <c r="I34" s="1">
        <v>4.27</v>
      </c>
      <c r="J34" s="1">
        <v>4.94</v>
      </c>
      <c r="K34" s="1">
        <v>9.29</v>
      </c>
      <c r="L34" s="1">
        <v>5.54</v>
      </c>
      <c r="M34" s="1">
        <v>13.85</v>
      </c>
      <c r="N34" s="1">
        <v>10.38</v>
      </c>
      <c r="O34" s="2">
        <v>22</v>
      </c>
      <c r="P34" s="2"/>
      <c r="Q34" s="14">
        <f>H34+I34+J34+K34+L34+M34+N34+(O34/2)+(P34*3)</f>
        <v>65.12</v>
      </c>
      <c r="R34" s="15">
        <v>7.42</v>
      </c>
      <c r="S34" s="1">
        <v>5.24</v>
      </c>
      <c r="T34" s="1">
        <v>34.33</v>
      </c>
      <c r="U34" s="1">
        <v>8.92</v>
      </c>
      <c r="V34" s="2">
        <v>27</v>
      </c>
      <c r="W34" s="2"/>
      <c r="X34" s="14">
        <f>R34+S34+T34+U34+(V34/2)+(W34*3)</f>
        <v>69.41</v>
      </c>
      <c r="Y34" s="15">
        <v>29.77</v>
      </c>
      <c r="Z34" s="1">
        <v>26.78</v>
      </c>
      <c r="AA34" s="1">
        <v>9.79</v>
      </c>
      <c r="AB34" s="2">
        <v>36</v>
      </c>
      <c r="AC34" s="2"/>
      <c r="AD34" s="14">
        <f>Y34+Z34+AA34+(AB34/2)+(AC34*3)</f>
        <v>84.34</v>
      </c>
    </row>
    <row r="35" spans="1:30" ht="12.75">
      <c r="A35" s="17">
        <v>18</v>
      </c>
      <c r="B35" s="5" t="s">
        <v>69</v>
      </c>
      <c r="C35" s="5"/>
      <c r="D35" s="6" t="s">
        <v>9</v>
      </c>
      <c r="E35" s="16" t="s">
        <v>53</v>
      </c>
      <c r="F35" s="18">
        <f>Q35+X35+AD35</f>
        <v>337.47</v>
      </c>
      <c r="G35" s="19" t="str">
        <f ca="1">IF(AND(AA35&gt;0,U35&gt;0,N35&gt;0,NOT(D35=0)),(VLOOKUP(F35,INDIRECT(VLOOKUP(D35,NewClassLookup!$A$1:$B$5,2,FALSE)),2,TRUE)),"-")</f>
        <v>NV</v>
      </c>
      <c r="H35" s="15">
        <v>5.72</v>
      </c>
      <c r="I35" s="1">
        <v>5.03</v>
      </c>
      <c r="J35" s="1">
        <v>9.12</v>
      </c>
      <c r="K35" s="1">
        <v>8.65</v>
      </c>
      <c r="L35" s="1">
        <v>5.84</v>
      </c>
      <c r="M35" s="1">
        <v>18.76</v>
      </c>
      <c r="N35" s="1">
        <v>11.45</v>
      </c>
      <c r="O35" s="2">
        <v>62</v>
      </c>
      <c r="P35" s="2"/>
      <c r="Q35" s="14">
        <f>H35+I35+J35+K35+L35+M35+N35+(O35/2)+(P35*3)</f>
        <v>95.57</v>
      </c>
      <c r="R35" s="15">
        <v>5.27</v>
      </c>
      <c r="S35" s="1">
        <v>6.71</v>
      </c>
      <c r="T35" s="1">
        <v>21.95</v>
      </c>
      <c r="U35" s="1">
        <v>20.91</v>
      </c>
      <c r="V35" s="2">
        <v>45</v>
      </c>
      <c r="W35" s="2"/>
      <c r="X35" s="14">
        <f>R35+S35+T35+U35+(V35/2)+(W35*3)</f>
        <v>77.34</v>
      </c>
      <c r="Y35" s="15">
        <v>85.02</v>
      </c>
      <c r="Z35" s="1">
        <v>36.54</v>
      </c>
      <c r="AA35" s="1">
        <v>26</v>
      </c>
      <c r="AB35" s="2">
        <v>34</v>
      </c>
      <c r="AC35" s="2"/>
      <c r="AD35" s="14">
        <f>Y35+Z35+AA35+(AB35/2)+(AC35*3)</f>
        <v>164.56</v>
      </c>
    </row>
    <row r="36" spans="1:30" s="58" customFormat="1" ht="12.75">
      <c r="A36" s="48"/>
      <c r="B36" s="59" t="s">
        <v>82</v>
      </c>
      <c r="C36" s="49"/>
      <c r="D36" s="50"/>
      <c r="E36" s="51"/>
      <c r="F36" s="52"/>
      <c r="G36" s="53"/>
      <c r="H36" s="54"/>
      <c r="I36" s="55"/>
      <c r="J36" s="55"/>
      <c r="K36" s="55"/>
      <c r="L36" s="55"/>
      <c r="M36" s="55"/>
      <c r="N36" s="55"/>
      <c r="O36" s="56"/>
      <c r="P36" s="56"/>
      <c r="Q36" s="57"/>
      <c r="R36" s="54"/>
      <c r="S36" s="55"/>
      <c r="T36" s="55"/>
      <c r="U36" s="55"/>
      <c r="V36" s="56"/>
      <c r="W36" s="56"/>
      <c r="X36" s="57"/>
      <c r="Y36" s="54"/>
      <c r="Z36" s="55"/>
      <c r="AA36" s="55"/>
      <c r="AB36" s="56"/>
      <c r="AC36" s="56"/>
      <c r="AD36" s="57"/>
    </row>
    <row r="37" spans="1:30" ht="12.75">
      <c r="A37" s="17">
        <v>16</v>
      </c>
      <c r="B37" s="5" t="s">
        <v>67</v>
      </c>
      <c r="C37" s="5"/>
      <c r="D37" s="6" t="s">
        <v>9</v>
      </c>
      <c r="E37" s="16" t="s">
        <v>53</v>
      </c>
      <c r="F37" s="18">
        <f>Q37+X37+AD37</f>
        <v>136.67</v>
      </c>
      <c r="G37" s="19" t="str">
        <f ca="1">IF(AND(AA37&gt;0,U37&gt;0,N37&gt;0,NOT(D37=0)),(VLOOKUP(F37,INDIRECT(VLOOKUP(D37,NewClassLookup!$A$1:$B$5,2,FALSE)),2,TRUE)),"-")</f>
        <v>SS</v>
      </c>
      <c r="H37" s="15">
        <v>4.02</v>
      </c>
      <c r="I37" s="1">
        <v>3.86</v>
      </c>
      <c r="J37" s="1">
        <v>4.14</v>
      </c>
      <c r="K37" s="1">
        <v>7.54</v>
      </c>
      <c r="L37" s="1">
        <v>4.73</v>
      </c>
      <c r="M37" s="1">
        <v>6.17</v>
      </c>
      <c r="N37" s="1">
        <v>6.71</v>
      </c>
      <c r="O37" s="2">
        <v>2</v>
      </c>
      <c r="P37" s="2"/>
      <c r="Q37" s="14">
        <f>H37+I37+J37+K37+L37+M37+N37+(O37/2)+(P37*3)</f>
        <v>38.17</v>
      </c>
      <c r="R37" s="15">
        <v>3.9</v>
      </c>
      <c r="S37" s="1">
        <v>2.87</v>
      </c>
      <c r="T37" s="1">
        <v>8.17</v>
      </c>
      <c r="U37" s="1">
        <v>5.69</v>
      </c>
      <c r="V37" s="2">
        <v>17</v>
      </c>
      <c r="W37" s="2"/>
      <c r="X37" s="14">
        <f>R37+S37+T37+U37+(V37/2)+(W37*3)</f>
        <v>29.13</v>
      </c>
      <c r="Y37" s="15">
        <v>23.11</v>
      </c>
      <c r="Z37" s="1">
        <v>23.7</v>
      </c>
      <c r="AA37" s="1">
        <v>13.56</v>
      </c>
      <c r="AB37" s="2">
        <v>18</v>
      </c>
      <c r="AC37" s="2"/>
      <c r="AD37" s="14">
        <f>Y37+Z37+AA37+(AB37/2)+(AC37*3)</f>
        <v>69.37</v>
      </c>
    </row>
    <row r="38" spans="1:30" ht="12.75">
      <c r="A38" s="17">
        <v>19</v>
      </c>
      <c r="B38" s="5" t="s">
        <v>70</v>
      </c>
      <c r="C38" s="5"/>
      <c r="D38" s="6" t="s">
        <v>9</v>
      </c>
      <c r="E38" s="16" t="s">
        <v>53</v>
      </c>
      <c r="F38" s="18">
        <f>Q38+X38+AD38</f>
        <v>142.27</v>
      </c>
      <c r="G38" s="19" t="str">
        <f ca="1">IF(AND(AA38&gt;0,U38&gt;0,N38&gt;0,NOT(D38=0)),(VLOOKUP(F38,INDIRECT(VLOOKUP(D38,NewClassLookup!$A$1:$B$5,2,FALSE)),2,TRUE)),"-")</f>
        <v>SS</v>
      </c>
      <c r="H38" s="15">
        <v>3.57</v>
      </c>
      <c r="I38" s="1">
        <v>2.01</v>
      </c>
      <c r="J38" s="1">
        <v>3.36</v>
      </c>
      <c r="K38" s="1">
        <v>6.81</v>
      </c>
      <c r="L38" s="1">
        <v>4.37</v>
      </c>
      <c r="M38" s="1">
        <v>9.27</v>
      </c>
      <c r="N38" s="1">
        <v>7.2</v>
      </c>
      <c r="O38" s="2">
        <v>18</v>
      </c>
      <c r="P38" s="2"/>
      <c r="Q38" s="14">
        <f>H38+I38+J38+K38+L38+M38+N38+(O38/2)+(P38*3)</f>
        <v>45.59</v>
      </c>
      <c r="R38" s="15">
        <v>6.12</v>
      </c>
      <c r="S38" s="1">
        <v>3.94</v>
      </c>
      <c r="T38" s="1">
        <v>11.67</v>
      </c>
      <c r="U38" s="1">
        <v>6.43</v>
      </c>
      <c r="V38" s="2">
        <v>17</v>
      </c>
      <c r="W38" s="2"/>
      <c r="X38" s="14">
        <f>R38+S38+T38+U38+(V38/2)+(W38*3)</f>
        <v>36.66</v>
      </c>
      <c r="Y38" s="15">
        <v>19</v>
      </c>
      <c r="Z38" s="1">
        <v>19.06</v>
      </c>
      <c r="AA38" s="1">
        <v>6.46</v>
      </c>
      <c r="AB38" s="2">
        <v>25</v>
      </c>
      <c r="AC38" s="2">
        <v>1</v>
      </c>
      <c r="AD38" s="14">
        <f>Y38+Z38+AA38+(AB38/2)+(AC38*3)</f>
        <v>60.02</v>
      </c>
    </row>
    <row r="39" spans="1:30" ht="12.75">
      <c r="A39" s="17">
        <v>14</v>
      </c>
      <c r="B39" s="5" t="s">
        <v>65</v>
      </c>
      <c r="C39" s="5"/>
      <c r="D39" s="6" t="s">
        <v>9</v>
      </c>
      <c r="E39" s="16" t="s">
        <v>53</v>
      </c>
      <c r="F39" s="18">
        <f>Q39+X39+AD39</f>
        <v>148.01</v>
      </c>
      <c r="G39" s="19" t="str">
        <f ca="1">IF(AND(AA39&gt;0,U39&gt;0,N39&gt;0,NOT(D39=0)),(VLOOKUP(F39,INDIRECT(VLOOKUP(D39,NewClassLookup!$A$1:$B$5,2,FALSE)),2,TRUE)),"-")</f>
        <v>SS</v>
      </c>
      <c r="H39" s="15">
        <v>3.84</v>
      </c>
      <c r="I39" s="1">
        <v>3.52</v>
      </c>
      <c r="J39" s="1">
        <v>3.41</v>
      </c>
      <c r="K39" s="1">
        <v>6.51</v>
      </c>
      <c r="L39" s="1">
        <v>4.7</v>
      </c>
      <c r="M39" s="1">
        <v>11.61</v>
      </c>
      <c r="N39" s="1">
        <v>6.72</v>
      </c>
      <c r="O39" s="2">
        <v>12</v>
      </c>
      <c r="P39" s="2"/>
      <c r="Q39" s="14">
        <f>H39+I39+J39+K39+L39+M39+N39+(O39/2)+(P39*3)</f>
        <v>46.31</v>
      </c>
      <c r="R39" s="15">
        <v>6.38</v>
      </c>
      <c r="S39" s="1">
        <v>5.54</v>
      </c>
      <c r="T39" s="1">
        <v>17.88</v>
      </c>
      <c r="U39" s="1">
        <v>8.37</v>
      </c>
      <c r="V39" s="2">
        <v>9</v>
      </c>
      <c r="W39" s="2"/>
      <c r="X39" s="14">
        <f>R39+S39+T39+U39+(V39/2)+(W39*3)</f>
        <v>42.67</v>
      </c>
      <c r="Y39" s="15">
        <v>24.57</v>
      </c>
      <c r="Z39" s="1">
        <v>22.33</v>
      </c>
      <c r="AA39" s="1">
        <v>7.13</v>
      </c>
      <c r="AB39" s="2">
        <v>10</v>
      </c>
      <c r="AC39" s="2"/>
      <c r="AD39" s="14">
        <f>Y39+Z39+AA39+(AB39/2)+(AC39*3)</f>
        <v>59.03</v>
      </c>
    </row>
    <row r="40" spans="1:30" s="46" customFormat="1" ht="12.75">
      <c r="A40" s="36"/>
      <c r="B40" s="47" t="s">
        <v>78</v>
      </c>
      <c r="C40" s="37"/>
      <c r="D40" s="38"/>
      <c r="E40" s="39"/>
      <c r="F40" s="40"/>
      <c r="G40" s="41"/>
      <c r="H40" s="42"/>
      <c r="I40" s="43"/>
      <c r="J40" s="43"/>
      <c r="K40" s="43"/>
      <c r="L40" s="43"/>
      <c r="M40" s="43"/>
      <c r="N40" s="43"/>
      <c r="O40" s="44"/>
      <c r="P40" s="44"/>
      <c r="Q40" s="45"/>
      <c r="R40" s="42"/>
      <c r="S40" s="43"/>
      <c r="T40" s="43"/>
      <c r="U40" s="43"/>
      <c r="V40" s="44"/>
      <c r="W40" s="44"/>
      <c r="X40" s="45"/>
      <c r="Y40" s="42"/>
      <c r="Z40" s="43"/>
      <c r="AA40" s="43"/>
      <c r="AB40" s="44"/>
      <c r="AC40" s="44"/>
      <c r="AD40" s="45"/>
    </row>
    <row r="41" spans="1:30" ht="12.75">
      <c r="A41" s="17">
        <v>29</v>
      </c>
      <c r="B41" s="5" t="s">
        <v>76</v>
      </c>
      <c r="C41" s="5"/>
      <c r="D41" s="6" t="s">
        <v>10</v>
      </c>
      <c r="E41" s="16" t="s">
        <v>53</v>
      </c>
      <c r="F41" s="18">
        <f>Q41+X41+AD41</f>
        <v>165.12</v>
      </c>
      <c r="G41" s="19" t="str">
        <f ca="1">IF(AND(AA41&gt;0,U41&gt;0,N41&gt;0,NOT(D41=0)),(VLOOKUP(F41,INDIRECT(VLOOKUP(D41,NewClassLookup!$A$1:$B$5,2,FALSE)),2,TRUE)),"-")</f>
        <v>MM</v>
      </c>
      <c r="H41" s="15">
        <v>3.5</v>
      </c>
      <c r="I41" s="1">
        <v>3.61</v>
      </c>
      <c r="J41" s="1">
        <v>3.46</v>
      </c>
      <c r="K41" s="1">
        <v>7.83</v>
      </c>
      <c r="L41" s="1">
        <v>4.49</v>
      </c>
      <c r="M41" s="1">
        <v>12.59</v>
      </c>
      <c r="N41" s="1">
        <v>5.59</v>
      </c>
      <c r="O41" s="2">
        <v>25</v>
      </c>
      <c r="P41" s="2"/>
      <c r="Q41" s="14">
        <f>H41+I41+J41+K41+L41+M41+N41+(O41/2)+(P41*3)</f>
        <v>53.57</v>
      </c>
      <c r="R41" s="15">
        <v>4.83</v>
      </c>
      <c r="S41" s="1">
        <v>4.49</v>
      </c>
      <c r="T41" s="1">
        <v>14.42</v>
      </c>
      <c r="U41" s="1">
        <v>5.58</v>
      </c>
      <c r="V41" s="2">
        <v>16</v>
      </c>
      <c r="W41" s="2"/>
      <c r="X41" s="14">
        <f>R41+S41+T41+U41+(V41/2)+(W41*3)</f>
        <v>37.32</v>
      </c>
      <c r="Y41" s="15">
        <v>22.65</v>
      </c>
      <c r="Z41" s="1">
        <v>21.72</v>
      </c>
      <c r="AA41" s="1">
        <v>5.36</v>
      </c>
      <c r="AB41" s="2">
        <v>49</v>
      </c>
      <c r="AC41" s="2"/>
      <c r="AD41" s="14">
        <f>Y41+Z41+AA41+(AB41/2)+(AC41*3)</f>
        <v>74.23</v>
      </c>
    </row>
    <row r="42" spans="1:30" ht="12.75">
      <c r="A42" s="17">
        <v>28</v>
      </c>
      <c r="B42" s="5" t="s">
        <v>51</v>
      </c>
      <c r="C42" s="5"/>
      <c r="D42" s="6" t="s">
        <v>10</v>
      </c>
      <c r="E42" s="16" t="s">
        <v>16</v>
      </c>
      <c r="F42" s="18">
        <f>Q42+X42+AD42</f>
        <v>170.34</v>
      </c>
      <c r="G42" s="19" t="str">
        <f ca="1">IF(AND(AA42&gt;0,U42&gt;0,N42&gt;0,NOT(D42=0)),(VLOOKUP(F42,INDIRECT(VLOOKUP(D42,NewClassLookup!$A$1:$B$5,2,FALSE)),2,TRUE)),"-")</f>
        <v>MM</v>
      </c>
      <c r="H42" s="15">
        <v>4.01</v>
      </c>
      <c r="I42" s="1">
        <v>3.52</v>
      </c>
      <c r="J42" s="1">
        <v>3.62</v>
      </c>
      <c r="K42" s="1">
        <v>8.31</v>
      </c>
      <c r="L42" s="1">
        <v>5.44</v>
      </c>
      <c r="M42" s="1">
        <v>12.43</v>
      </c>
      <c r="N42" s="1">
        <v>6.13</v>
      </c>
      <c r="O42" s="2">
        <v>17</v>
      </c>
      <c r="P42" s="2"/>
      <c r="Q42" s="14">
        <f>H42+I42+J42+K42+L42+M42+N42+(O42/2)+(P42*3)</f>
        <v>51.96</v>
      </c>
      <c r="R42" s="15">
        <v>5.18</v>
      </c>
      <c r="S42" s="1">
        <v>5.41</v>
      </c>
      <c r="T42" s="1">
        <v>13.38</v>
      </c>
      <c r="U42" s="1">
        <v>3.85</v>
      </c>
      <c r="V42" s="2">
        <v>27</v>
      </c>
      <c r="W42" s="2"/>
      <c r="X42" s="14">
        <f>R42+S42+T42+U42+(V42/2)+(W42*3)</f>
        <v>41.32</v>
      </c>
      <c r="Y42" s="15">
        <v>24.38</v>
      </c>
      <c r="Z42" s="1">
        <v>24.66</v>
      </c>
      <c r="AA42" s="1">
        <v>9.02</v>
      </c>
      <c r="AB42" s="2">
        <v>38</v>
      </c>
      <c r="AC42" s="2"/>
      <c r="AD42" s="14">
        <f>Y42+Z42+AA42+(AB42/2)+(AC42*3)</f>
        <v>77.06</v>
      </c>
    </row>
    <row r="43" spans="1:30" s="58" customFormat="1" ht="12.75">
      <c r="A43" s="48"/>
      <c r="B43" s="59" t="s">
        <v>79</v>
      </c>
      <c r="C43" s="49"/>
      <c r="D43" s="50"/>
      <c r="E43" s="51"/>
      <c r="F43" s="52"/>
      <c r="G43" s="53"/>
      <c r="H43" s="54"/>
      <c r="I43" s="55"/>
      <c r="J43" s="55"/>
      <c r="K43" s="55"/>
      <c r="L43" s="55"/>
      <c r="M43" s="55"/>
      <c r="N43" s="55"/>
      <c r="O43" s="56"/>
      <c r="P43" s="56"/>
      <c r="Q43" s="57"/>
      <c r="R43" s="54"/>
      <c r="S43" s="55"/>
      <c r="T43" s="55"/>
      <c r="U43" s="55"/>
      <c r="V43" s="56"/>
      <c r="W43" s="56"/>
      <c r="X43" s="57"/>
      <c r="Y43" s="54"/>
      <c r="Z43" s="55"/>
      <c r="AA43" s="55"/>
      <c r="AB43" s="56"/>
      <c r="AC43" s="56"/>
      <c r="AD43" s="57"/>
    </row>
    <row r="44" spans="1:30" ht="12.75">
      <c r="A44" s="17">
        <v>27</v>
      </c>
      <c r="B44" s="5" t="s">
        <v>68</v>
      </c>
      <c r="C44" s="5"/>
      <c r="D44" s="6" t="s">
        <v>10</v>
      </c>
      <c r="E44" s="16" t="s">
        <v>15</v>
      </c>
      <c r="F44" s="18">
        <f>Q44+X44+AD44</f>
        <v>159.46</v>
      </c>
      <c r="G44" s="19" t="str">
        <f ca="1">IF(AND(AA44&gt;0,U44&gt;0,N44&gt;0,NOT(D44=0)),(VLOOKUP(F44,INDIRECT(VLOOKUP(D44,NewClassLookup!$A$1:$B$5,2,FALSE)),2,TRUE)),"-")</f>
        <v>SS</v>
      </c>
      <c r="H44" s="15">
        <v>3.72</v>
      </c>
      <c r="I44" s="1">
        <v>3.79</v>
      </c>
      <c r="J44" s="1">
        <v>3.49</v>
      </c>
      <c r="K44" s="1">
        <v>7.59</v>
      </c>
      <c r="L44" s="1">
        <v>5.18</v>
      </c>
      <c r="M44" s="1">
        <v>12.58</v>
      </c>
      <c r="N44" s="1">
        <v>7.15</v>
      </c>
      <c r="O44" s="2">
        <v>7</v>
      </c>
      <c r="P44" s="2"/>
      <c r="Q44" s="14">
        <f>H44+I44+J44+K44+L44+M44+N44+(O44/2)+(P44*3)</f>
        <v>47</v>
      </c>
      <c r="R44" s="15">
        <v>5.75</v>
      </c>
      <c r="S44" s="1">
        <v>5.23</v>
      </c>
      <c r="T44" s="1">
        <v>14.97</v>
      </c>
      <c r="U44" s="1">
        <v>6.44</v>
      </c>
      <c r="V44" s="2">
        <v>8</v>
      </c>
      <c r="W44" s="2"/>
      <c r="X44" s="14">
        <f>R44+S44+T44+U44+(V44/2)+(W44*3)</f>
        <v>36.39</v>
      </c>
      <c r="Y44" s="15">
        <v>20.4</v>
      </c>
      <c r="Z44" s="1">
        <v>22.17</v>
      </c>
      <c r="AA44" s="1">
        <v>8</v>
      </c>
      <c r="AB44" s="2">
        <v>51</v>
      </c>
      <c r="AC44" s="2"/>
      <c r="AD44" s="14">
        <f>Y44+Z44+AA44+(AB44/2)+(AC44*3)</f>
        <v>76.07</v>
      </c>
    </row>
    <row r="45" spans="1:30" s="46" customFormat="1" ht="14.25" customHeight="1">
      <c r="A45" s="36"/>
      <c r="B45" s="37"/>
      <c r="C45" s="37"/>
      <c r="D45" s="38"/>
      <c r="E45" s="39"/>
      <c r="F45" s="40"/>
      <c r="G45" s="41"/>
      <c r="H45" s="42"/>
      <c r="I45" s="43"/>
      <c r="J45" s="43"/>
      <c r="K45" s="43"/>
      <c r="L45" s="43"/>
      <c r="M45" s="43"/>
      <c r="N45" s="43"/>
      <c r="O45" s="44"/>
      <c r="P45" s="44"/>
      <c r="Q45" s="45"/>
      <c r="R45" s="42"/>
      <c r="S45" s="43"/>
      <c r="T45" s="43"/>
      <c r="U45" s="43"/>
      <c r="V45" s="44"/>
      <c r="W45" s="44"/>
      <c r="X45" s="45"/>
      <c r="Y45" s="42"/>
      <c r="Z45" s="43"/>
      <c r="AA45" s="43"/>
      <c r="AB45" s="44"/>
      <c r="AC45" s="44"/>
      <c r="AD45" s="45"/>
    </row>
    <row r="46" spans="1:30" ht="22.5" customHeight="1" hidden="1">
      <c r="A46" s="17">
        <v>31</v>
      </c>
      <c r="B46" s="5"/>
      <c r="C46" s="5"/>
      <c r="D46" s="6"/>
      <c r="E46" s="16"/>
      <c r="F46" s="18">
        <f aca="true" t="shared" si="0" ref="F46:F65">Q46+X46+AD46</f>
        <v>0</v>
      </c>
      <c r="G46" s="19" t="str">
        <f ca="1">IF(AND(AA46&gt;0,U46&gt;0,N46&gt;0,NOT(D46=0)),(VLOOKUP(F46,INDIRECT(VLOOKUP(D46,NewClassLookup!$A$1:$B$5,2,FALSE)),2,TRUE)),"-")</f>
        <v>-</v>
      </c>
      <c r="H46" s="15"/>
      <c r="I46" s="1"/>
      <c r="J46" s="1"/>
      <c r="K46" s="1"/>
      <c r="L46" s="1"/>
      <c r="M46" s="1"/>
      <c r="N46" s="1"/>
      <c r="O46" s="2"/>
      <c r="P46" s="2"/>
      <c r="Q46" s="14">
        <f aca="true" t="shared" si="1" ref="Q46:Q65">H46+I46+J46+K46+L46+M46+N46+(O46/2)+(P46*3)</f>
        <v>0</v>
      </c>
      <c r="R46" s="15"/>
      <c r="S46" s="1"/>
      <c r="T46" s="1"/>
      <c r="U46" s="1"/>
      <c r="V46" s="2"/>
      <c r="W46" s="2"/>
      <c r="X46" s="14">
        <f aca="true" t="shared" si="2" ref="X46:X65">R46+S46+T46+U46+(V46/2)+(W46*3)</f>
        <v>0</v>
      </c>
      <c r="Y46" s="15"/>
      <c r="Z46" s="1"/>
      <c r="AA46" s="1"/>
      <c r="AB46" s="2"/>
      <c r="AC46" s="2"/>
      <c r="AD46" s="14">
        <f aca="true" t="shared" si="3" ref="AD46:AD65">Y46+Z46+AA46+(AB46/2)+(AC46*3)</f>
        <v>0</v>
      </c>
    </row>
    <row r="47" spans="1:30" ht="12.75" hidden="1">
      <c r="A47" s="17">
        <v>32</v>
      </c>
      <c r="B47" s="5"/>
      <c r="C47" s="5"/>
      <c r="D47" s="6"/>
      <c r="E47" s="16"/>
      <c r="F47" s="18">
        <f t="shared" si="0"/>
        <v>0</v>
      </c>
      <c r="G47" s="19" t="str">
        <f ca="1">IF(AND(AA47&gt;0,U47&gt;0,N47&gt;0,NOT(D47=0)),(VLOOKUP(F47,INDIRECT(VLOOKUP(D47,NewClassLookup!$A$1:$B$5,2,FALSE)),2,TRUE)),"-")</f>
        <v>-</v>
      </c>
      <c r="H47" s="15"/>
      <c r="I47" s="1"/>
      <c r="J47" s="1"/>
      <c r="K47" s="1"/>
      <c r="L47" s="1"/>
      <c r="M47" s="1"/>
      <c r="N47" s="1"/>
      <c r="O47" s="2"/>
      <c r="P47" s="2"/>
      <c r="Q47" s="14">
        <f t="shared" si="1"/>
        <v>0</v>
      </c>
      <c r="R47" s="15"/>
      <c r="S47" s="1"/>
      <c r="T47" s="1"/>
      <c r="U47" s="1"/>
      <c r="V47" s="2"/>
      <c r="W47" s="2"/>
      <c r="X47" s="14">
        <f t="shared" si="2"/>
        <v>0</v>
      </c>
      <c r="Y47" s="15"/>
      <c r="Z47" s="1"/>
      <c r="AA47" s="1"/>
      <c r="AB47" s="2"/>
      <c r="AC47" s="2"/>
      <c r="AD47" s="14">
        <f t="shared" si="3"/>
        <v>0</v>
      </c>
    </row>
    <row r="48" spans="1:30" ht="12.75" hidden="1">
      <c r="A48" s="17">
        <v>33</v>
      </c>
      <c r="B48" s="5"/>
      <c r="C48" s="5"/>
      <c r="D48" s="6"/>
      <c r="E48" s="16"/>
      <c r="F48" s="18">
        <f t="shared" si="0"/>
        <v>0</v>
      </c>
      <c r="G48" s="19" t="str">
        <f ca="1">IF(AND(AA48&gt;0,U48&gt;0,N48&gt;0,NOT(D48=0)),(VLOOKUP(F48,INDIRECT(VLOOKUP(D48,NewClassLookup!$A$1:$B$5,2,FALSE)),2,TRUE)),"-")</f>
        <v>-</v>
      </c>
      <c r="H48" s="15"/>
      <c r="I48" s="1"/>
      <c r="J48" s="1"/>
      <c r="K48" s="1"/>
      <c r="L48" s="1"/>
      <c r="M48" s="1"/>
      <c r="N48" s="1"/>
      <c r="O48" s="2"/>
      <c r="P48" s="2"/>
      <c r="Q48" s="14">
        <f t="shared" si="1"/>
        <v>0</v>
      </c>
      <c r="R48" s="15"/>
      <c r="S48" s="1"/>
      <c r="T48" s="1"/>
      <c r="U48" s="1"/>
      <c r="V48" s="2"/>
      <c r="W48" s="2"/>
      <c r="X48" s="14">
        <f t="shared" si="2"/>
        <v>0</v>
      </c>
      <c r="Y48" s="15"/>
      <c r="Z48" s="1"/>
      <c r="AA48" s="1"/>
      <c r="AB48" s="2"/>
      <c r="AC48" s="2"/>
      <c r="AD48" s="14">
        <f t="shared" si="3"/>
        <v>0</v>
      </c>
    </row>
    <row r="49" spans="1:30" ht="12.75" hidden="1">
      <c r="A49" s="17">
        <v>34</v>
      </c>
      <c r="B49" s="5"/>
      <c r="C49" s="5"/>
      <c r="D49" s="6"/>
      <c r="E49" s="16"/>
      <c r="F49" s="18">
        <f t="shared" si="0"/>
        <v>0</v>
      </c>
      <c r="G49" s="19" t="str">
        <f ca="1">IF(AND(AA49&gt;0,U49&gt;0,N49&gt;0,NOT(D49=0)),(VLOOKUP(F49,INDIRECT(VLOOKUP(D49,NewClassLookup!$A$1:$B$5,2,FALSE)),2,TRUE)),"-")</f>
        <v>-</v>
      </c>
      <c r="H49" s="15"/>
      <c r="I49" s="1"/>
      <c r="J49" s="1"/>
      <c r="K49" s="1"/>
      <c r="L49" s="1"/>
      <c r="M49" s="1"/>
      <c r="N49" s="1"/>
      <c r="O49" s="2"/>
      <c r="P49" s="2"/>
      <c r="Q49" s="14">
        <f t="shared" si="1"/>
        <v>0</v>
      </c>
      <c r="R49" s="15"/>
      <c r="S49" s="1"/>
      <c r="T49" s="1"/>
      <c r="U49" s="1"/>
      <c r="V49" s="2"/>
      <c r="W49" s="2"/>
      <c r="X49" s="14">
        <f t="shared" si="2"/>
        <v>0</v>
      </c>
      <c r="Y49" s="15"/>
      <c r="Z49" s="1"/>
      <c r="AA49" s="1"/>
      <c r="AB49" s="2"/>
      <c r="AC49" s="2"/>
      <c r="AD49" s="14">
        <f t="shared" si="3"/>
        <v>0</v>
      </c>
    </row>
    <row r="50" spans="1:30" ht="12.75" hidden="1">
      <c r="A50" s="17">
        <v>35</v>
      </c>
      <c r="B50" s="5"/>
      <c r="C50" s="5"/>
      <c r="D50" s="6"/>
      <c r="E50" s="16"/>
      <c r="F50" s="18">
        <f t="shared" si="0"/>
        <v>0</v>
      </c>
      <c r="G50" s="19" t="str">
        <f ca="1">IF(AND(AA50&gt;0,U50&gt;0,N50&gt;0,NOT(D50=0)),(VLOOKUP(F50,INDIRECT(VLOOKUP(D50,NewClassLookup!$A$1:$B$5,2,FALSE)),2,TRUE)),"-")</f>
        <v>-</v>
      </c>
      <c r="H50" s="15"/>
      <c r="I50" s="1"/>
      <c r="J50" s="1"/>
      <c r="K50" s="1"/>
      <c r="L50" s="1"/>
      <c r="M50" s="1"/>
      <c r="N50" s="1"/>
      <c r="O50" s="2"/>
      <c r="P50" s="2"/>
      <c r="Q50" s="14">
        <f t="shared" si="1"/>
        <v>0</v>
      </c>
      <c r="R50" s="15"/>
      <c r="S50" s="1"/>
      <c r="T50" s="1"/>
      <c r="U50" s="1"/>
      <c r="V50" s="2"/>
      <c r="W50" s="2"/>
      <c r="X50" s="14">
        <f t="shared" si="2"/>
        <v>0</v>
      </c>
      <c r="Y50" s="15"/>
      <c r="Z50" s="1"/>
      <c r="AA50" s="1"/>
      <c r="AB50" s="2"/>
      <c r="AC50" s="2"/>
      <c r="AD50" s="14">
        <f t="shared" si="3"/>
        <v>0</v>
      </c>
    </row>
    <row r="51" spans="1:30" ht="12.75" hidden="1">
      <c r="A51" s="17">
        <v>36</v>
      </c>
      <c r="B51" s="5"/>
      <c r="C51" s="5"/>
      <c r="D51" s="6"/>
      <c r="E51" s="16"/>
      <c r="F51" s="18">
        <f t="shared" si="0"/>
        <v>0</v>
      </c>
      <c r="G51" s="19" t="str">
        <f ca="1">IF(AND(AA51&gt;0,U51&gt;0,N51&gt;0,NOT(D51=0)),(VLOOKUP(F51,INDIRECT(VLOOKUP(D51,NewClassLookup!$A$1:$B$5,2,FALSE)),2,TRUE)),"-")</f>
        <v>-</v>
      </c>
      <c r="H51" s="15"/>
      <c r="I51" s="1"/>
      <c r="J51" s="1"/>
      <c r="K51" s="1"/>
      <c r="L51" s="1"/>
      <c r="M51" s="1"/>
      <c r="N51" s="1"/>
      <c r="O51" s="2"/>
      <c r="P51" s="2"/>
      <c r="Q51" s="14">
        <f t="shared" si="1"/>
        <v>0</v>
      </c>
      <c r="R51" s="15"/>
      <c r="S51" s="1"/>
      <c r="T51" s="1"/>
      <c r="U51" s="1"/>
      <c r="V51" s="2"/>
      <c r="W51" s="2"/>
      <c r="X51" s="14">
        <f t="shared" si="2"/>
        <v>0</v>
      </c>
      <c r="Y51" s="15"/>
      <c r="Z51" s="1"/>
      <c r="AA51" s="1"/>
      <c r="AB51" s="2"/>
      <c r="AC51" s="2"/>
      <c r="AD51" s="14">
        <f t="shared" si="3"/>
        <v>0</v>
      </c>
    </row>
    <row r="52" spans="1:30" ht="12.75" hidden="1">
      <c r="A52" s="17">
        <v>37</v>
      </c>
      <c r="B52" s="5"/>
      <c r="C52" s="5"/>
      <c r="D52" s="6"/>
      <c r="E52" s="16"/>
      <c r="F52" s="18">
        <f t="shared" si="0"/>
        <v>0</v>
      </c>
      <c r="G52" s="19" t="str">
        <f ca="1">IF(AND(AA52&gt;0,U52&gt;0,N52&gt;0,NOT(D52=0)),(VLOOKUP(F52,INDIRECT(VLOOKUP(D52,NewClassLookup!$A$1:$B$5,2,FALSE)),2,TRUE)),"-")</f>
        <v>-</v>
      </c>
      <c r="H52" s="15"/>
      <c r="I52" s="1"/>
      <c r="J52" s="1"/>
      <c r="K52" s="1"/>
      <c r="L52" s="1"/>
      <c r="M52" s="1"/>
      <c r="N52" s="1"/>
      <c r="O52" s="2"/>
      <c r="P52" s="2"/>
      <c r="Q52" s="14">
        <f t="shared" si="1"/>
        <v>0</v>
      </c>
      <c r="R52" s="15"/>
      <c r="S52" s="1"/>
      <c r="T52" s="1"/>
      <c r="U52" s="1"/>
      <c r="V52" s="2"/>
      <c r="W52" s="2"/>
      <c r="X52" s="14">
        <f t="shared" si="2"/>
        <v>0</v>
      </c>
      <c r="Y52" s="15"/>
      <c r="Z52" s="1"/>
      <c r="AA52" s="1"/>
      <c r="AB52" s="2"/>
      <c r="AC52" s="2"/>
      <c r="AD52" s="14">
        <f t="shared" si="3"/>
        <v>0</v>
      </c>
    </row>
    <row r="53" spans="1:30" ht="12.75" hidden="1">
      <c r="A53" s="17">
        <v>38</v>
      </c>
      <c r="B53" s="5"/>
      <c r="C53" s="5"/>
      <c r="D53" s="6"/>
      <c r="E53" s="16"/>
      <c r="F53" s="18">
        <f t="shared" si="0"/>
        <v>0</v>
      </c>
      <c r="G53" s="19" t="str">
        <f ca="1">IF(AND(AA53&gt;0,U53&gt;0,N53&gt;0,NOT(D53=0)),(VLOOKUP(F53,INDIRECT(VLOOKUP(D53,NewClassLookup!$A$1:$B$5,2,FALSE)),2,TRUE)),"-")</f>
        <v>-</v>
      </c>
      <c r="H53" s="15"/>
      <c r="I53" s="1"/>
      <c r="J53" s="1"/>
      <c r="K53" s="1"/>
      <c r="L53" s="1"/>
      <c r="M53" s="1"/>
      <c r="N53" s="1"/>
      <c r="O53" s="2"/>
      <c r="P53" s="2"/>
      <c r="Q53" s="14">
        <f t="shared" si="1"/>
        <v>0</v>
      </c>
      <c r="R53" s="15"/>
      <c r="S53" s="1"/>
      <c r="T53" s="1"/>
      <c r="U53" s="1"/>
      <c r="V53" s="2"/>
      <c r="W53" s="2"/>
      <c r="X53" s="14">
        <f t="shared" si="2"/>
        <v>0</v>
      </c>
      <c r="Y53" s="15"/>
      <c r="Z53" s="1"/>
      <c r="AA53" s="1"/>
      <c r="AB53" s="2"/>
      <c r="AC53" s="2"/>
      <c r="AD53" s="14">
        <f t="shared" si="3"/>
        <v>0</v>
      </c>
    </row>
    <row r="54" spans="1:30" ht="12.75" hidden="1">
      <c r="A54" s="17">
        <v>39</v>
      </c>
      <c r="B54" s="5"/>
      <c r="C54" s="5"/>
      <c r="D54" s="6"/>
      <c r="E54" s="16"/>
      <c r="F54" s="18">
        <f t="shared" si="0"/>
        <v>0</v>
      </c>
      <c r="G54" s="19" t="str">
        <f ca="1">IF(AND(AA54&gt;0,U54&gt;0,N54&gt;0,NOT(D54=0)),(VLOOKUP(F54,INDIRECT(VLOOKUP(D54,NewClassLookup!$A$1:$B$5,2,FALSE)),2,TRUE)),"-")</f>
        <v>-</v>
      </c>
      <c r="H54" s="15"/>
      <c r="I54" s="1"/>
      <c r="J54" s="1"/>
      <c r="K54" s="1"/>
      <c r="L54" s="1"/>
      <c r="M54" s="1"/>
      <c r="N54" s="1"/>
      <c r="O54" s="2"/>
      <c r="P54" s="2"/>
      <c r="Q54" s="14">
        <f t="shared" si="1"/>
        <v>0</v>
      </c>
      <c r="R54" s="15"/>
      <c r="S54" s="1"/>
      <c r="T54" s="1"/>
      <c r="U54" s="1"/>
      <c r="V54" s="2"/>
      <c r="W54" s="2"/>
      <c r="X54" s="14">
        <f t="shared" si="2"/>
        <v>0</v>
      </c>
      <c r="Y54" s="15"/>
      <c r="Z54" s="1"/>
      <c r="AA54" s="1"/>
      <c r="AB54" s="2"/>
      <c r="AC54" s="2"/>
      <c r="AD54" s="14">
        <f t="shared" si="3"/>
        <v>0</v>
      </c>
    </row>
    <row r="55" spans="1:30" ht="12.75" hidden="1">
      <c r="A55" s="17">
        <v>40</v>
      </c>
      <c r="B55" s="5"/>
      <c r="C55" s="5"/>
      <c r="D55" s="6"/>
      <c r="E55" s="16"/>
      <c r="F55" s="18">
        <f t="shared" si="0"/>
        <v>0</v>
      </c>
      <c r="G55" s="19" t="str">
        <f ca="1">IF(AND(AA55&gt;0,U55&gt;0,N55&gt;0,NOT(D55=0)),(VLOOKUP(F55,INDIRECT(VLOOKUP(D55,NewClassLookup!$A$1:$B$5,2,FALSE)),2,TRUE)),"-")</f>
        <v>-</v>
      </c>
      <c r="H55" s="15"/>
      <c r="I55" s="1"/>
      <c r="J55" s="1"/>
      <c r="K55" s="1"/>
      <c r="L55" s="1"/>
      <c r="M55" s="1"/>
      <c r="N55" s="1"/>
      <c r="O55" s="2"/>
      <c r="P55" s="2"/>
      <c r="Q55" s="14">
        <f t="shared" si="1"/>
        <v>0</v>
      </c>
      <c r="R55" s="15"/>
      <c r="S55" s="1"/>
      <c r="T55" s="1"/>
      <c r="U55" s="1"/>
      <c r="V55" s="2"/>
      <c r="W55" s="2"/>
      <c r="X55" s="14">
        <f t="shared" si="2"/>
        <v>0</v>
      </c>
      <c r="Y55" s="15"/>
      <c r="Z55" s="1"/>
      <c r="AA55" s="1"/>
      <c r="AB55" s="2"/>
      <c r="AC55" s="2"/>
      <c r="AD55" s="14">
        <f t="shared" si="3"/>
        <v>0</v>
      </c>
    </row>
    <row r="56" spans="1:30" ht="12.75" hidden="1">
      <c r="A56" s="17">
        <v>41</v>
      </c>
      <c r="B56" s="5"/>
      <c r="C56" s="5"/>
      <c r="D56" s="6"/>
      <c r="E56" s="16"/>
      <c r="F56" s="18">
        <f t="shared" si="0"/>
        <v>0</v>
      </c>
      <c r="G56" s="19" t="str">
        <f ca="1">IF(AND(AA56&gt;0,U56&gt;0,N56&gt;0,NOT(D56=0)),(VLOOKUP(F56,INDIRECT(VLOOKUP(D56,NewClassLookup!$A$1:$B$5,2,FALSE)),2,TRUE)),"-")</f>
        <v>-</v>
      </c>
      <c r="H56" s="15"/>
      <c r="I56" s="1"/>
      <c r="J56" s="1"/>
      <c r="K56" s="1"/>
      <c r="L56" s="1"/>
      <c r="M56" s="1"/>
      <c r="N56" s="1"/>
      <c r="O56" s="2"/>
      <c r="P56" s="2"/>
      <c r="Q56" s="14">
        <f t="shared" si="1"/>
        <v>0</v>
      </c>
      <c r="R56" s="15"/>
      <c r="S56" s="1"/>
      <c r="T56" s="1"/>
      <c r="U56" s="1"/>
      <c r="V56" s="2"/>
      <c r="W56" s="2"/>
      <c r="X56" s="14">
        <f t="shared" si="2"/>
        <v>0</v>
      </c>
      <c r="Y56" s="15"/>
      <c r="Z56" s="1"/>
      <c r="AA56" s="1"/>
      <c r="AB56" s="2"/>
      <c r="AC56" s="2"/>
      <c r="AD56" s="14">
        <f t="shared" si="3"/>
        <v>0</v>
      </c>
    </row>
    <row r="57" spans="1:30" ht="12.75" hidden="1">
      <c r="A57" s="17">
        <v>42</v>
      </c>
      <c r="B57" s="5"/>
      <c r="C57" s="5"/>
      <c r="D57" s="6"/>
      <c r="E57" s="16"/>
      <c r="F57" s="18">
        <f t="shared" si="0"/>
        <v>0</v>
      </c>
      <c r="G57" s="19" t="str">
        <f ca="1">IF(AND(AA57&gt;0,U57&gt;0,N57&gt;0,NOT(D57=0)),(VLOOKUP(F57,INDIRECT(VLOOKUP(D57,NewClassLookup!$A$1:$B$5,2,FALSE)),2,TRUE)),"-")</f>
        <v>-</v>
      </c>
      <c r="H57" s="15"/>
      <c r="I57" s="1"/>
      <c r="J57" s="1"/>
      <c r="K57" s="1"/>
      <c r="L57" s="1"/>
      <c r="M57" s="1"/>
      <c r="N57" s="1"/>
      <c r="O57" s="2"/>
      <c r="P57" s="2"/>
      <c r="Q57" s="14">
        <f t="shared" si="1"/>
        <v>0</v>
      </c>
      <c r="R57" s="15"/>
      <c r="S57" s="1"/>
      <c r="T57" s="1"/>
      <c r="U57" s="1"/>
      <c r="V57" s="2"/>
      <c r="W57" s="2"/>
      <c r="X57" s="14">
        <f t="shared" si="2"/>
        <v>0</v>
      </c>
      <c r="Y57" s="15"/>
      <c r="Z57" s="1"/>
      <c r="AA57" s="1"/>
      <c r="AB57" s="2"/>
      <c r="AC57" s="2"/>
      <c r="AD57" s="14">
        <f t="shared" si="3"/>
        <v>0</v>
      </c>
    </row>
    <row r="58" spans="1:30" ht="12.75" hidden="1">
      <c r="A58" s="17">
        <v>43</v>
      </c>
      <c r="B58" s="5"/>
      <c r="C58" s="5"/>
      <c r="D58" s="6"/>
      <c r="E58" s="16"/>
      <c r="F58" s="18">
        <f t="shared" si="0"/>
        <v>0</v>
      </c>
      <c r="G58" s="19" t="str">
        <f ca="1">IF(AND(AA58&gt;0,U58&gt;0,N58&gt;0,NOT(D58=0)),(VLOOKUP(F58,INDIRECT(VLOOKUP(D58,NewClassLookup!$A$1:$B$5,2,FALSE)),2,TRUE)),"-")</f>
        <v>-</v>
      </c>
      <c r="H58" s="15"/>
      <c r="I58" s="1"/>
      <c r="J58" s="1"/>
      <c r="K58" s="1"/>
      <c r="L58" s="1"/>
      <c r="M58" s="1"/>
      <c r="N58" s="1"/>
      <c r="O58" s="2"/>
      <c r="P58" s="2"/>
      <c r="Q58" s="14">
        <f t="shared" si="1"/>
        <v>0</v>
      </c>
      <c r="R58" s="15"/>
      <c r="S58" s="1"/>
      <c r="T58" s="1"/>
      <c r="U58" s="1"/>
      <c r="V58" s="2"/>
      <c r="W58" s="2"/>
      <c r="X58" s="14">
        <f t="shared" si="2"/>
        <v>0</v>
      </c>
      <c r="Y58" s="15"/>
      <c r="Z58" s="1"/>
      <c r="AA58" s="1"/>
      <c r="AB58" s="2"/>
      <c r="AC58" s="2"/>
      <c r="AD58" s="14">
        <f t="shared" si="3"/>
        <v>0</v>
      </c>
    </row>
    <row r="59" spans="1:30" ht="12.75" hidden="1">
      <c r="A59" s="17">
        <v>44</v>
      </c>
      <c r="B59" s="5"/>
      <c r="C59" s="5"/>
      <c r="D59" s="6"/>
      <c r="E59" s="16"/>
      <c r="F59" s="18">
        <f t="shared" si="0"/>
        <v>0</v>
      </c>
      <c r="G59" s="19" t="str">
        <f ca="1">IF(AND(AA59&gt;0,U59&gt;0,N59&gt;0,NOT(D59=0)),(VLOOKUP(F59,INDIRECT(VLOOKUP(D59,NewClassLookup!$A$1:$B$5,2,FALSE)),2,TRUE)),"-")</f>
        <v>-</v>
      </c>
      <c r="H59" s="15"/>
      <c r="I59" s="1"/>
      <c r="J59" s="1"/>
      <c r="K59" s="1"/>
      <c r="L59" s="1"/>
      <c r="M59" s="1"/>
      <c r="N59" s="1"/>
      <c r="O59" s="2"/>
      <c r="P59" s="2"/>
      <c r="Q59" s="14">
        <f t="shared" si="1"/>
        <v>0</v>
      </c>
      <c r="R59" s="15"/>
      <c r="S59" s="1"/>
      <c r="T59" s="1"/>
      <c r="U59" s="1"/>
      <c r="V59" s="2"/>
      <c r="W59" s="2"/>
      <c r="X59" s="14">
        <f t="shared" si="2"/>
        <v>0</v>
      </c>
      <c r="Y59" s="15"/>
      <c r="Z59" s="1"/>
      <c r="AA59" s="1"/>
      <c r="AB59" s="2"/>
      <c r="AC59" s="2"/>
      <c r="AD59" s="14">
        <f t="shared" si="3"/>
        <v>0</v>
      </c>
    </row>
    <row r="60" spans="1:30" ht="12.75" hidden="1">
      <c r="A60" s="17">
        <v>45</v>
      </c>
      <c r="B60" s="5"/>
      <c r="C60" s="5"/>
      <c r="D60" s="6"/>
      <c r="E60" s="16"/>
      <c r="F60" s="18">
        <f t="shared" si="0"/>
        <v>0</v>
      </c>
      <c r="G60" s="19" t="str">
        <f ca="1">IF(AND(AA60&gt;0,U60&gt;0,N60&gt;0,NOT(D60=0)),(VLOOKUP(F60,INDIRECT(VLOOKUP(D60,NewClassLookup!$A$1:$B$5,2,FALSE)),2,TRUE)),"-")</f>
        <v>-</v>
      </c>
      <c r="H60" s="15"/>
      <c r="I60" s="1"/>
      <c r="J60" s="1"/>
      <c r="K60" s="1"/>
      <c r="L60" s="1"/>
      <c r="M60" s="1"/>
      <c r="N60" s="1"/>
      <c r="O60" s="2"/>
      <c r="P60" s="2"/>
      <c r="Q60" s="14">
        <f t="shared" si="1"/>
        <v>0</v>
      </c>
      <c r="R60" s="15"/>
      <c r="S60" s="1"/>
      <c r="T60" s="1"/>
      <c r="U60" s="1"/>
      <c r="V60" s="2"/>
      <c r="W60" s="2"/>
      <c r="X60" s="14">
        <f t="shared" si="2"/>
        <v>0</v>
      </c>
      <c r="Y60" s="15"/>
      <c r="Z60" s="1"/>
      <c r="AA60" s="1"/>
      <c r="AB60" s="2"/>
      <c r="AC60" s="2"/>
      <c r="AD60" s="14">
        <f t="shared" si="3"/>
        <v>0</v>
      </c>
    </row>
    <row r="61" spans="1:30" ht="12.75" hidden="1">
      <c r="A61" s="17">
        <v>46</v>
      </c>
      <c r="B61" s="5"/>
      <c r="C61" s="5"/>
      <c r="D61" s="6"/>
      <c r="E61" s="16"/>
      <c r="F61" s="18">
        <f t="shared" si="0"/>
        <v>0</v>
      </c>
      <c r="G61" s="19" t="str">
        <f ca="1">IF(AND(AA61&gt;0,U61&gt;0,N61&gt;0,NOT(D61=0)),(VLOOKUP(F61,INDIRECT(VLOOKUP(D61,NewClassLookup!$A$1:$B$5,2,FALSE)),2,TRUE)),"-")</f>
        <v>-</v>
      </c>
      <c r="H61" s="15"/>
      <c r="I61" s="1"/>
      <c r="J61" s="1"/>
      <c r="K61" s="1"/>
      <c r="L61" s="1"/>
      <c r="M61" s="1"/>
      <c r="N61" s="1"/>
      <c r="O61" s="2"/>
      <c r="P61" s="2"/>
      <c r="Q61" s="14">
        <f t="shared" si="1"/>
        <v>0</v>
      </c>
      <c r="R61" s="15"/>
      <c r="S61" s="1"/>
      <c r="T61" s="1"/>
      <c r="U61" s="1"/>
      <c r="V61" s="2"/>
      <c r="W61" s="2"/>
      <c r="X61" s="14">
        <f t="shared" si="2"/>
        <v>0</v>
      </c>
      <c r="Y61" s="15"/>
      <c r="Z61" s="1"/>
      <c r="AA61" s="1"/>
      <c r="AB61" s="2"/>
      <c r="AC61" s="2"/>
      <c r="AD61" s="14">
        <f t="shared" si="3"/>
        <v>0</v>
      </c>
    </row>
    <row r="62" spans="1:30" ht="12.75" hidden="1">
      <c r="A62" s="17">
        <v>47</v>
      </c>
      <c r="B62" s="5"/>
      <c r="C62" s="5"/>
      <c r="D62" s="6"/>
      <c r="E62" s="16"/>
      <c r="F62" s="18">
        <f t="shared" si="0"/>
        <v>0</v>
      </c>
      <c r="G62" s="19" t="str">
        <f ca="1">IF(AND(AA62&gt;0,U62&gt;0,N62&gt;0,NOT(D62=0)),(VLOOKUP(F62,INDIRECT(VLOOKUP(D62,NewClassLookup!$A$1:$B$5,2,FALSE)),2,TRUE)),"-")</f>
        <v>-</v>
      </c>
      <c r="H62" s="15"/>
      <c r="I62" s="1"/>
      <c r="J62" s="1"/>
      <c r="K62" s="1"/>
      <c r="L62" s="1"/>
      <c r="M62" s="1"/>
      <c r="N62" s="1"/>
      <c r="O62" s="2"/>
      <c r="P62" s="2"/>
      <c r="Q62" s="14">
        <f t="shared" si="1"/>
        <v>0</v>
      </c>
      <c r="R62" s="15"/>
      <c r="S62" s="1"/>
      <c r="T62" s="1"/>
      <c r="U62" s="1"/>
      <c r="V62" s="2"/>
      <c r="W62" s="2"/>
      <c r="X62" s="14">
        <f t="shared" si="2"/>
        <v>0</v>
      </c>
      <c r="Y62" s="15"/>
      <c r="Z62" s="1"/>
      <c r="AA62" s="1"/>
      <c r="AB62" s="2"/>
      <c r="AC62" s="2"/>
      <c r="AD62" s="14">
        <f t="shared" si="3"/>
        <v>0</v>
      </c>
    </row>
    <row r="63" spans="1:30" ht="12.75" hidden="1">
      <c r="A63" s="17">
        <v>48</v>
      </c>
      <c r="B63" s="5"/>
      <c r="C63" s="5"/>
      <c r="D63" s="6"/>
      <c r="E63" s="16"/>
      <c r="F63" s="18">
        <f t="shared" si="0"/>
        <v>0</v>
      </c>
      <c r="G63" s="19" t="str">
        <f ca="1">IF(AND(AA63&gt;0,U63&gt;0,N63&gt;0,NOT(D63=0)),(VLOOKUP(F63,INDIRECT(VLOOKUP(D63,NewClassLookup!$A$1:$B$5,2,FALSE)),2,TRUE)),"-")</f>
        <v>-</v>
      </c>
      <c r="H63" s="15"/>
      <c r="I63" s="1"/>
      <c r="J63" s="1"/>
      <c r="K63" s="1"/>
      <c r="L63" s="1"/>
      <c r="M63" s="1"/>
      <c r="N63" s="1"/>
      <c r="O63" s="2"/>
      <c r="P63" s="2"/>
      <c r="Q63" s="14">
        <f t="shared" si="1"/>
        <v>0</v>
      </c>
      <c r="R63" s="15"/>
      <c r="S63" s="1"/>
      <c r="T63" s="1"/>
      <c r="U63" s="1"/>
      <c r="V63" s="2"/>
      <c r="W63" s="2"/>
      <c r="X63" s="14">
        <f t="shared" si="2"/>
        <v>0</v>
      </c>
      <c r="Y63" s="15"/>
      <c r="Z63" s="1"/>
      <c r="AA63" s="1"/>
      <c r="AB63" s="2"/>
      <c r="AC63" s="2"/>
      <c r="AD63" s="14">
        <f t="shared" si="3"/>
        <v>0</v>
      </c>
    </row>
    <row r="64" spans="1:30" ht="12.75" hidden="1">
      <c r="A64" s="17">
        <v>49</v>
      </c>
      <c r="B64" s="5"/>
      <c r="C64" s="5"/>
      <c r="D64" s="6"/>
      <c r="E64" s="16"/>
      <c r="F64" s="18">
        <f t="shared" si="0"/>
        <v>0</v>
      </c>
      <c r="G64" s="19" t="str">
        <f ca="1">IF(AND(AA64&gt;0,U64&gt;0,N64&gt;0,NOT(D64=0)),(VLOOKUP(F64,INDIRECT(VLOOKUP(D64,NewClassLookup!$A$1:$B$5,2,FALSE)),2,TRUE)),"-")</f>
        <v>-</v>
      </c>
      <c r="H64" s="15"/>
      <c r="I64" s="1"/>
      <c r="J64" s="1"/>
      <c r="K64" s="1"/>
      <c r="L64" s="1"/>
      <c r="M64" s="1"/>
      <c r="N64" s="1"/>
      <c r="O64" s="2"/>
      <c r="P64" s="2"/>
      <c r="Q64" s="14">
        <f t="shared" si="1"/>
        <v>0</v>
      </c>
      <c r="R64" s="15"/>
      <c r="S64" s="1"/>
      <c r="T64" s="1"/>
      <c r="U64" s="1"/>
      <c r="V64" s="2"/>
      <c r="W64" s="2"/>
      <c r="X64" s="14">
        <f t="shared" si="2"/>
        <v>0</v>
      </c>
      <c r="Y64" s="15"/>
      <c r="Z64" s="1"/>
      <c r="AA64" s="1"/>
      <c r="AB64" s="2"/>
      <c r="AC64" s="2"/>
      <c r="AD64" s="14">
        <f t="shared" si="3"/>
        <v>0</v>
      </c>
    </row>
    <row r="65" spans="1:30" ht="12.75" hidden="1">
      <c r="A65" s="17">
        <v>50</v>
      </c>
      <c r="B65" s="5"/>
      <c r="C65" s="5"/>
      <c r="D65" s="6"/>
      <c r="E65" s="16"/>
      <c r="F65" s="18">
        <f t="shared" si="0"/>
        <v>0</v>
      </c>
      <c r="G65" s="19" t="str">
        <f ca="1">IF(AND(AA65&gt;0,U65&gt;0,N65&gt;0,NOT(D65=0)),(VLOOKUP(F65,INDIRECT(VLOOKUP(D65,NewClassLookup!$A$1:$B$5,2,FALSE)),2,TRUE)),"-")</f>
        <v>-</v>
      </c>
      <c r="H65" s="15"/>
      <c r="I65" s="1"/>
      <c r="J65" s="1"/>
      <c r="K65" s="1"/>
      <c r="L65" s="1"/>
      <c r="M65" s="1"/>
      <c r="N65" s="1"/>
      <c r="O65" s="2"/>
      <c r="P65" s="2"/>
      <c r="Q65" s="14">
        <f t="shared" si="1"/>
        <v>0</v>
      </c>
      <c r="R65" s="15"/>
      <c r="S65" s="1"/>
      <c r="T65" s="1"/>
      <c r="U65" s="1"/>
      <c r="V65" s="2"/>
      <c r="W65" s="2"/>
      <c r="X65" s="14">
        <f t="shared" si="2"/>
        <v>0</v>
      </c>
      <c r="Y65" s="15"/>
      <c r="Z65" s="1"/>
      <c r="AA65" s="1"/>
      <c r="AB65" s="2"/>
      <c r="AC65" s="2"/>
      <c r="AD65" s="14">
        <f t="shared" si="3"/>
        <v>0</v>
      </c>
    </row>
  </sheetData>
  <sheetProtection sheet="1" objects="1" scenarios="1" selectLockedCells="1"/>
  <mergeCells count="4">
    <mergeCell ref="A1:E1"/>
    <mergeCell ref="H1:Q1"/>
    <mergeCell ref="R1:X1"/>
    <mergeCell ref="Y1:AD1"/>
  </mergeCells>
  <printOptions horizontalCentered="1" verticalCentered="1"/>
  <pageMargins left="0" right="0" top="0.25" bottom="0.25" header="0.5" footer="0.5"/>
  <pageSetup fitToHeight="1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6.57421875" style="0" bestFit="1" customWidth="1"/>
    <col min="2" max="2" width="23.28125" style="0" bestFit="1" customWidth="1"/>
    <col min="3" max="3" width="54.00390625" style="0" bestFit="1" customWidth="1"/>
  </cols>
  <sheetData>
    <row r="1" spans="1:3" ht="12.75">
      <c r="A1" s="7" t="s">
        <v>5</v>
      </c>
      <c r="B1" s="8" t="s">
        <v>46</v>
      </c>
      <c r="C1" s="9" t="s">
        <v>6</v>
      </c>
    </row>
    <row r="2" spans="1:3" ht="12.75">
      <c r="A2" s="7" t="s">
        <v>7</v>
      </c>
      <c r="B2" s="8" t="s">
        <v>47</v>
      </c>
      <c r="C2" s="8" t="s">
        <v>8</v>
      </c>
    </row>
    <row r="3" spans="1:3" ht="12.75">
      <c r="A3" s="7" t="s">
        <v>45</v>
      </c>
      <c r="B3" s="8" t="s">
        <v>49</v>
      </c>
      <c r="C3" s="8"/>
    </row>
    <row r="4" spans="1:3" ht="12.75">
      <c r="A4" s="7" t="s">
        <v>9</v>
      </c>
      <c r="B4" s="8" t="s">
        <v>48</v>
      </c>
      <c r="C4" s="8"/>
    </row>
    <row r="5" spans="1:3" ht="12.75">
      <c r="A5" s="7" t="s">
        <v>10</v>
      </c>
      <c r="B5" s="8" t="s">
        <v>50</v>
      </c>
      <c r="C5" s="8"/>
    </row>
    <row r="6" spans="1:3" ht="12.75">
      <c r="A6" s="8"/>
      <c r="B6" s="8"/>
      <c r="C6" s="8"/>
    </row>
    <row r="7" spans="1:3" ht="12.75">
      <c r="A7" s="10">
        <v>0</v>
      </c>
      <c r="B7" s="8" t="s">
        <v>11</v>
      </c>
      <c r="C7" s="9" t="s">
        <v>12</v>
      </c>
    </row>
    <row r="8" spans="1:3" ht="12.75">
      <c r="A8" s="10">
        <v>91.77</v>
      </c>
      <c r="B8" s="8" t="s">
        <v>13</v>
      </c>
      <c r="C8" s="8" t="s">
        <v>14</v>
      </c>
    </row>
    <row r="9" spans="1:3" ht="12.75">
      <c r="A9" s="10">
        <v>111.44</v>
      </c>
      <c r="B9" s="8" t="s">
        <v>15</v>
      </c>
      <c r="C9" s="8"/>
    </row>
    <row r="10" spans="1:3" ht="12.75">
      <c r="A10" s="10">
        <v>141.83</v>
      </c>
      <c r="B10" s="8" t="s">
        <v>16</v>
      </c>
      <c r="C10" s="8"/>
    </row>
    <row r="11" spans="1:3" ht="12.75">
      <c r="A11" s="10">
        <v>195.01</v>
      </c>
      <c r="B11" s="8" t="s">
        <v>17</v>
      </c>
      <c r="C11" s="8" t="s">
        <v>18</v>
      </c>
    </row>
    <row r="12" spans="1:3" ht="12.75">
      <c r="A12" s="10"/>
      <c r="B12" s="8"/>
      <c r="C12" s="8"/>
    </row>
    <row r="13" spans="1:3" ht="12.75">
      <c r="A13" s="10">
        <v>0</v>
      </c>
      <c r="B13" s="8" t="s">
        <v>11</v>
      </c>
      <c r="C13" s="9" t="s">
        <v>19</v>
      </c>
    </row>
    <row r="14" spans="1:3" ht="12.75">
      <c r="A14" s="10">
        <v>89.42</v>
      </c>
      <c r="B14" s="8" t="s">
        <v>13</v>
      </c>
      <c r="C14" s="8"/>
    </row>
    <row r="15" spans="1:3" ht="12.75">
      <c r="A15" s="10">
        <v>108.58</v>
      </c>
      <c r="B15" s="8" t="s">
        <v>15</v>
      </c>
      <c r="C15" s="8"/>
    </row>
    <row r="16" spans="1:3" ht="12.75">
      <c r="A16" s="10">
        <v>138.19</v>
      </c>
      <c r="B16" s="8" t="s">
        <v>16</v>
      </c>
      <c r="C16" s="8"/>
    </row>
    <row r="17" spans="1:3" ht="12.75">
      <c r="A17" s="10">
        <v>190.01</v>
      </c>
      <c r="B17" s="8" t="s">
        <v>17</v>
      </c>
      <c r="C17" s="8"/>
    </row>
    <row r="18" spans="1:3" ht="12.75">
      <c r="A18" s="10"/>
      <c r="B18" s="8"/>
      <c r="C18" s="8"/>
    </row>
    <row r="19" spans="1:3" ht="12.75">
      <c r="A19" s="10">
        <v>0</v>
      </c>
      <c r="B19" s="8" t="s">
        <v>11</v>
      </c>
      <c r="C19" s="9" t="s">
        <v>20</v>
      </c>
    </row>
    <row r="20" spans="1:3" ht="12.75">
      <c r="A20" s="10">
        <v>98.83</v>
      </c>
      <c r="B20" s="8" t="s">
        <v>13</v>
      </c>
      <c r="C20" s="8"/>
    </row>
    <row r="21" spans="1:3" ht="12.75">
      <c r="A21" s="10">
        <v>120.01</v>
      </c>
      <c r="B21" s="8" t="s">
        <v>15</v>
      </c>
      <c r="C21" s="8"/>
    </row>
    <row r="22" spans="1:3" ht="12.75">
      <c r="A22" s="10">
        <v>152.74</v>
      </c>
      <c r="B22" s="8" t="s">
        <v>16</v>
      </c>
      <c r="C22" s="8"/>
    </row>
    <row r="23" spans="1:3" ht="12.75">
      <c r="A23" s="10">
        <v>210.01</v>
      </c>
      <c r="B23" s="8" t="s">
        <v>17</v>
      </c>
      <c r="C23" s="11"/>
    </row>
    <row r="24" spans="1:3" ht="12.75">
      <c r="A24" s="10"/>
      <c r="B24" s="8"/>
      <c r="C24" s="8"/>
    </row>
    <row r="25" spans="1:3" ht="12.75">
      <c r="A25" s="10">
        <v>0</v>
      </c>
      <c r="B25" s="8" t="s">
        <v>11</v>
      </c>
      <c r="C25" s="9" t="s">
        <v>44</v>
      </c>
    </row>
    <row r="26" spans="1:3" ht="12.75">
      <c r="A26" s="10">
        <v>100.83</v>
      </c>
      <c r="B26" s="8" t="s">
        <v>13</v>
      </c>
      <c r="C26" s="8"/>
    </row>
    <row r="27" spans="1:3" ht="12.75">
      <c r="A27" s="10">
        <v>122.01</v>
      </c>
      <c r="B27" s="8" t="s">
        <v>15</v>
      </c>
      <c r="C27" s="8"/>
    </row>
    <row r="28" spans="1:3" ht="12.75">
      <c r="A28" s="10">
        <v>154.74</v>
      </c>
      <c r="B28" s="8" t="s">
        <v>16</v>
      </c>
      <c r="C28" s="8"/>
    </row>
    <row r="29" spans="1:3" ht="12.75">
      <c r="A29" s="10">
        <v>211.99</v>
      </c>
      <c r="B29" s="8" t="s">
        <v>17</v>
      </c>
      <c r="C29" s="8"/>
    </row>
    <row r="30" spans="1:3" ht="12.75">
      <c r="A30" s="10"/>
      <c r="B30" s="8"/>
      <c r="C30" s="8"/>
    </row>
    <row r="31" spans="1:3" ht="12.75">
      <c r="A31" s="10">
        <v>0</v>
      </c>
      <c r="B31" s="8" t="s">
        <v>11</v>
      </c>
      <c r="C31" s="9" t="s">
        <v>21</v>
      </c>
    </row>
    <row r="32" spans="1:3" ht="12.75">
      <c r="A32" s="10">
        <v>104.36</v>
      </c>
      <c r="B32" s="8" t="s">
        <v>13</v>
      </c>
      <c r="C32" s="8"/>
    </row>
    <row r="33" spans="1:3" ht="12.75">
      <c r="A33" s="10">
        <v>126.3</v>
      </c>
      <c r="B33" s="8" t="s">
        <v>15</v>
      </c>
      <c r="C33" s="8"/>
    </row>
    <row r="34" spans="1:3" ht="12.75">
      <c r="A34" s="10">
        <v>160.19</v>
      </c>
      <c r="B34" s="8" t="s">
        <v>16</v>
      </c>
      <c r="C34" s="8"/>
    </row>
    <row r="35" spans="1:3" ht="12.75">
      <c r="A35" s="10">
        <v>219.51</v>
      </c>
      <c r="B35" s="8" t="s">
        <v>17</v>
      </c>
      <c r="C35" s="8"/>
    </row>
    <row r="36" spans="1:3" ht="12.75">
      <c r="A36" s="12"/>
      <c r="B36" s="8"/>
      <c r="C36" s="8"/>
    </row>
    <row r="37" spans="1:3" ht="25.5" customHeight="1">
      <c r="A37" s="77" t="s">
        <v>22</v>
      </c>
      <c r="B37" s="78"/>
      <c r="C37" s="79"/>
    </row>
    <row r="38" spans="1:3" ht="25.5" customHeight="1">
      <c r="A38" s="80" t="s">
        <v>23</v>
      </c>
      <c r="B38" s="81"/>
      <c r="C38" s="82"/>
    </row>
    <row r="39" spans="1:3" ht="12.75">
      <c r="A39" s="80" t="s">
        <v>24</v>
      </c>
      <c r="B39" s="81"/>
      <c r="C39" s="82"/>
    </row>
    <row r="40" spans="1:3" ht="25.5" customHeight="1">
      <c r="A40" s="80" t="s">
        <v>25</v>
      </c>
      <c r="B40" s="83"/>
      <c r="C40" s="82"/>
    </row>
    <row r="41" spans="1:3" ht="12.75">
      <c r="A41" s="74" t="s">
        <v>26</v>
      </c>
      <c r="B41" s="75"/>
      <c r="C41" s="76"/>
    </row>
  </sheetData>
  <sheetProtection sheet="1" objects="1" scenarios="1" selectLockedCells="1"/>
  <mergeCells count="5">
    <mergeCell ref="A41:C41"/>
    <mergeCell ref="A37:C37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2010-10-11T23:21:19Z</cp:lastPrinted>
  <dcterms:created xsi:type="dcterms:W3CDTF">2001-08-02T04:21:03Z</dcterms:created>
  <dcterms:modified xsi:type="dcterms:W3CDTF">2010-10-11T23:21:57Z</dcterms:modified>
  <cp:category/>
  <cp:version/>
  <cp:contentType/>
  <cp:contentStatus/>
  <cp:revision>1</cp:revision>
</cp:coreProperties>
</file>